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ODD\Cellule d'appui au Comité de Pilotage des ODD\Version définitive\Version à publier\Requete CAA\"/>
    </mc:Choice>
  </mc:AlternateContent>
  <xr:revisionPtr revIDLastSave="0" documentId="13_ncr:1_{5DD25A2B-F316-44E3-98F4-8D646C2D3D71}" xr6:coauthVersionLast="47" xr6:coauthVersionMax="47" xr10:uidLastSave="{00000000-0000-0000-0000-000000000000}"/>
  <bookViews>
    <workbookView xWindow="-108" yWindow="-108" windowWidth="23256" windowHeight="12576" xr2:uid="{60D98820-0079-47F7-A994-C92B29EA8965}"/>
  </bookViews>
  <sheets>
    <sheet name="Portefeuille_Eurobonds ODD" sheetId="2" r:id="rId1"/>
    <sheet name="Répartition_Portefeuil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1" l="1"/>
  <c r="E61" i="1"/>
  <c r="C61" i="1"/>
  <c r="E77" i="2"/>
  <c r="E76" i="2" s="1"/>
  <c r="D77" i="2"/>
  <c r="D76" i="2"/>
  <c r="E72" i="2"/>
  <c r="D72" i="2"/>
  <c r="E70" i="2"/>
  <c r="D70" i="2"/>
  <c r="F64" i="2"/>
  <c r="E63" i="2"/>
  <c r="D63" i="2"/>
  <c r="D62" i="2"/>
  <c r="E58" i="2"/>
  <c r="D58" i="2"/>
  <c r="E49" i="2"/>
  <c r="D49" i="2"/>
  <c r="D42" i="2" s="1"/>
  <c r="E43" i="2"/>
  <c r="D43" i="2"/>
  <c r="E29" i="2"/>
  <c r="D29" i="2"/>
  <c r="E27" i="2"/>
  <c r="D27" i="2"/>
  <c r="E18" i="2"/>
  <c r="D18" i="2"/>
  <c r="E10" i="2"/>
  <c r="D10" i="2"/>
  <c r="E5" i="2"/>
  <c r="D5" i="2"/>
  <c r="E42" i="2" l="1"/>
  <c r="E62" i="2"/>
  <c r="D4" i="2"/>
  <c r="D81" i="2" s="1"/>
  <c r="E4" i="2"/>
  <c r="E81" i="2" l="1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F79" i="2"/>
  <c r="F78" i="2"/>
  <c r="F77" i="2" s="1"/>
  <c r="F76" i="2" s="1"/>
  <c r="F74" i="2"/>
  <c r="F73" i="2"/>
  <c r="F72" i="2" s="1"/>
  <c r="F71" i="2"/>
  <c r="F70" i="2" s="1"/>
  <c r="F69" i="2"/>
  <c r="F68" i="2"/>
  <c r="F67" i="2"/>
  <c r="F66" i="2"/>
  <c r="F65" i="2"/>
  <c r="F60" i="2"/>
  <c r="F59" i="2"/>
  <c r="F58" i="2" s="1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 s="1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9" i="2"/>
  <c r="F8" i="2"/>
  <c r="F7" i="2"/>
  <c r="F6" i="2"/>
  <c r="F5" i="2" s="1"/>
  <c r="F63" i="2" l="1"/>
  <c r="F62" i="2" s="1"/>
  <c r="F43" i="2"/>
  <c r="F42" i="2" s="1"/>
  <c r="F18" i="2"/>
  <c r="F10" i="2"/>
  <c r="F29" i="2"/>
  <c r="F49" i="2"/>
  <c r="F4" i="2"/>
  <c r="F81" i="2" l="1"/>
</calcChain>
</file>

<file path=xl/sharedStrings.xml><?xml version="1.0" encoding="utf-8"?>
<sst xmlns="http://schemas.openxmlformats.org/spreadsheetml/2006/main" count="200" uniqueCount="106">
  <si>
    <t>N°</t>
  </si>
  <si>
    <t>Projet de renforcement du système d'approvisionnement en eau potable de la ville d'Abomey-Calavi et ses environs</t>
  </si>
  <si>
    <t>Projet de construction de 500 logements sociaux</t>
  </si>
  <si>
    <t>Programme National d'Alimentation Scolaire Intégré (Volet cantines scolaires)</t>
  </si>
  <si>
    <t>Projet de Renforcement de la Resilience du Secteur de l'Energie aux Impacts Des Changements Climatiques Au Benin (Pana Energie)</t>
  </si>
  <si>
    <t>Projet de modernisation du système de collecte et de gestion des déchets dans le Grand Nokoué</t>
  </si>
  <si>
    <t>Programme d'appui aux exploitants agricoles</t>
  </si>
  <si>
    <t>Programme de renforcement de la sécurité sanitaire de la chaîne alimentaire</t>
  </si>
  <si>
    <t>Programme de valorisation des chaînes de valeur ajoutée des produits alimentaires</t>
  </si>
  <si>
    <t>Programme de facilitation de l'accès aux financements agricoles</t>
  </si>
  <si>
    <t>Projet de Developpement Des Infrastructures Hydrauliques Multifonctions et Gestion durable Des Ressources En Eau</t>
  </si>
  <si>
    <t>Projet Equité de construction de 80 nouveaux systèmes dans les zones critiques</t>
  </si>
  <si>
    <t xml:space="preserve">Projet de Construction de 95 Systèmes d'Approvisionnement en Eau Potable multi villages </t>
  </si>
  <si>
    <t>Projet de renforcement du système d'approvisionnement en eau potable des villes de Savè, Glazouè et Dassa et ses environs</t>
  </si>
  <si>
    <t>Projet de renforcement du système d'approvisionnement en eau potable de la ville de Parakou et ses environs</t>
  </si>
  <si>
    <t>Projet de renforcement du système d'approvisionnement en eau potable des villes d'Abomey, Bohicon et ses environs</t>
  </si>
  <si>
    <t>Programme de renforcement de la Protection sociale</t>
  </si>
  <si>
    <t>Programme National d'Appui à la vaccination pour tous</t>
  </si>
  <si>
    <t>Programme de renforcement de la prise en charge des hémodialysés</t>
  </si>
  <si>
    <t>Programme d'appui global au CNHU</t>
  </si>
  <si>
    <t>Programme National de Lutte contre le Paludisme</t>
  </si>
  <si>
    <t>Programme de prise en charge médicale intégrée du nourisson et de la femme enceinte atteints de la Drépanocytose</t>
  </si>
  <si>
    <t>Programme intégré de gestion des produits sanguins</t>
  </si>
  <si>
    <t>Projet d'Equipement et de Réhabilitation des Formations Sanitaires</t>
  </si>
  <si>
    <t>Programme de renforcement de l'accès aux services sociaux universitaires</t>
  </si>
  <si>
    <t>Projet Sèmè City</t>
  </si>
  <si>
    <t>Programme de renforcement des capacités d'accueil dans le MEMP</t>
  </si>
  <si>
    <t>Programme de renforcement de l'accès universel à l'éducation de base pour tous</t>
  </si>
  <si>
    <t>Programme Spécial de Pré-Insertion dans l’Enseignement Maternel et Primaire</t>
  </si>
  <si>
    <t>Programme de renforcement des capacités du personnel d'encadrement de l'éducation nationale</t>
  </si>
  <si>
    <t>Programme d'appui à la scolarisation des élèves filles du second cycle</t>
  </si>
  <si>
    <t>Projet de Construction, de Rehabilitation et D'Equipement Des Infrastructures D'etfp (Pcrei-etfp)</t>
  </si>
  <si>
    <t>Programme Spécial de Pré-Insertion dans l’Enseignement Secondaire</t>
  </si>
  <si>
    <t>Programme d'incitation à l'enseignement en milieu défavorarisé</t>
  </si>
  <si>
    <t>Projet de promotion durable de Biomasse électricité au bénin (PPDBEB)</t>
  </si>
  <si>
    <t>Programme D'Action Pour L'Electrification Des Localites Rurales du Benin</t>
  </si>
  <si>
    <t>Programme d'urgence pour l'électrification rurale</t>
  </si>
  <si>
    <t>Projet de renforcement et d'extension des réseaux électriques</t>
  </si>
  <si>
    <t>Projet de Déploiement des Points Numériques Communautaires dans les communes et dans les arrondissements du Bénin</t>
  </si>
  <si>
    <t>Programme d'incitation à l'usage du numérique dans l'éducation et la formation</t>
  </si>
  <si>
    <t>Projets de Déploiement des infrastructures numériques pour l'extension de la couverture haut débit dans les zones de SU (60 sites)</t>
  </si>
  <si>
    <t>Projet Administration intelligente</t>
  </si>
  <si>
    <t>Projet Généralisation de l’usage du e-Commerce</t>
  </si>
  <si>
    <t>Projets de Développements de Contenus numériques</t>
  </si>
  <si>
    <t>Projet de Densification du Réseau Haut Débit et très Haut Débit</t>
  </si>
  <si>
    <t>Projet de Sécurité Numérique du Bénin</t>
  </si>
  <si>
    <t>Programme Spécial d'Inserion dans l'Emploi</t>
  </si>
  <si>
    <t>Programme de facilitation de l'accès des micro-crédits aux plus pauvres</t>
  </si>
  <si>
    <t>Programme d'appui global à l'amélioration du cadre de vie dans les communes du Bénin</t>
  </si>
  <si>
    <t>Projet de Developpement Des Perimetres Irrigues En Milieu Rural (Pdpim)</t>
  </si>
  <si>
    <t>Programme Des Villes durables</t>
  </si>
  <si>
    <t>Programme d'appui global à l'amélioration des pistes rurales dans les communes du Bénin</t>
  </si>
  <si>
    <t>Programme D'Urgence de Desenclavement Dans les Localites du Benin: Construction de 15 Ponts Metalliques</t>
  </si>
  <si>
    <t>Programme de Protection du Littoral Contre L'Erosion Côtiere (Cotonou-Siafato, Hilacondji-Bouche du Roy, Grand-Popo-Ouidah)</t>
  </si>
  <si>
    <t>Programme national de reboisement du territoire par des mesures incitatives</t>
  </si>
  <si>
    <t>Projet de Gestion Des Forets et Terroirs Riverains du Benin (Pgftr)</t>
  </si>
  <si>
    <t>Programme Special de Rehabilitation de la Cite Historique D'Abomey (Psrcha)</t>
  </si>
  <si>
    <t>Programme de  Preservation et Mise En Valeur du Patrimoine Culturel et du Patrimoine Naturel A Caractere Culturel</t>
  </si>
  <si>
    <t>LIBELLE DE PROJET</t>
  </si>
  <si>
    <t>REMBOURSEMENT</t>
  </si>
  <si>
    <t>NOUVEAU FINANCEMENT</t>
  </si>
  <si>
    <t>ALLOCATION TOTALE</t>
  </si>
  <si>
    <t>ZONES D'INTERVENTION DU PROJET</t>
  </si>
  <si>
    <t>Les 77 communes du Bénin</t>
  </si>
  <si>
    <t>Kandi, Natitingou, Allada, Parakou, Dassa-Zoumè, Aplahoué, Djougou, Cotonou, Lokossa, Porto-Novo, Pobè, Abomey</t>
  </si>
  <si>
    <t>Cotonou</t>
  </si>
  <si>
    <t>Gogounou, Kouandé, Matéri, Ouèssè, Savè, Toviklin</t>
  </si>
  <si>
    <t>Kandi, Kérou, Kouandé, Matéri, Tanguiéta, Nikki, Aplahoué</t>
  </si>
  <si>
    <t>Gogounou, Karimama, Boukoumbé, Cobly, Kérou, Natitingou, Tanguiéta, Abomey-Calavi, Allada, Kpomassè, Toffo, Tori-Bossito, Kalalé, Nikki, Pèrèrè, Tchaourou, Glazoué, Ouèssè, Aplahoué, Djakotomey, Klouékanmè, Lalo, Djougou, Ouaké, Comè, Adjohoun, Aguégués, Akpro-Missérété, Avrankou, Bonou, Adja-Ouèrè, Kétou, Abomey, Agbangnizoun, Bohicon, Covè, Djidja, Zangnanado, Za-Kpota, Zogbodomey</t>
  </si>
  <si>
    <t>Banikoara, Gogounou, Kandi, Malanville, Segbana, Cobly, Kérou, Kouandé, Matéri, Péhunco, Abomey-Calavi, Allada, Ouidah, Toffo, Tori-Bossito, Zè, Bembéréké, Kalalé, N'Dali, Nikki, Pèrèrè, Tchaourou, Bantè, Dassa-Zoumè, Glazoué, Ouèssè, Savalou, Savè, Aplahoué, Dogbo-Tota, Klouékanmè, Lalo, Toviklin, Bassila, Ouaké, Bopa, Houéyogbé, Adjarra, Adjohoun, Avrankou, Dangbo, Ifangni, Kétou, Pobè, Sakété, Abomey, Agbangnizoun, Bohicon, Djidja, Ouinhi, Za-Kpota</t>
  </si>
  <si>
    <t>Dassa-Zoumè, Glazoué, Savè</t>
  </si>
  <si>
    <t>Parakou</t>
  </si>
  <si>
    <t>Abomey-Calavi, Cotonou</t>
  </si>
  <si>
    <t>Abomey, Bohicon</t>
  </si>
  <si>
    <t>Kandi, Parakou, Cotonou</t>
  </si>
  <si>
    <t>Allada, Ouidah, Parakou</t>
  </si>
  <si>
    <t>Kandi, Kouandé, Natitingou, Ouidah, Nikki, Parakou, Tchaourou, Savalou, Dogbo-Tota, Djougou, Bopa, Comè, Houéyogbé, Lokossa, Adja-Ouèrè, Pobè</t>
  </si>
  <si>
    <t>Ouidah, Cotonou, Sèmè-Kpodji</t>
  </si>
  <si>
    <t>Kalalé, Djougou, Dassa-Zoumè, Savalou</t>
  </si>
  <si>
    <t>Kandi, Malanville, Natitingou, Tanguiéta, Toucountouna, Abomey-Calavi, Toffo, N'Dali, Parakou, Pèrèrè, Bantè, Dassa-Zoumè, Ouèssè, Savalou, Savè, Bassila, Djougou, Cotonou, Lokossa, Porto-Novo, Abomey, Bohicon, Covè, Djidja, Zangnanado</t>
  </si>
  <si>
    <t>Kandi, Malanville, Matéri, Tanguiéta, Abomey-Calavi, Allada, Kpomassè, Tori-Bossito, Kalalé, Sinendé, Tchaourou, Savalou, Comè , Grand-Popo, Abomey, Ouinhi</t>
  </si>
  <si>
    <t>Abomey-Calavi, Allada, Ouidah, Parakou</t>
  </si>
  <si>
    <t>Abomey-Calavi, Ouidah, Cotonou, Porto-Novo</t>
  </si>
  <si>
    <t>Gogounou, Karimama, Boukoumbé, Kouandé, Matéri, Péhunco, Nikki, Pèrèrè, Sinendé, Tchaourou, Bantè, Dassa-Zoumè, Glazoué, Ouèssè, Savalou, Savè, Djidja, Zangnanado, Zogbodomey</t>
  </si>
  <si>
    <t>Ouidah, Parakou, Cotonou</t>
  </si>
  <si>
    <t>Kouandé, Natitingou, Zè, Boukoumbé, Kalalé, Sinendé, Aplahoué, Bassila, Lokossa, Ifangni, Djidja, Ouinhi, Za-Kpota, Zangnanado</t>
  </si>
  <si>
    <t>Ouidah, Cotonou, Grand-Popo</t>
  </si>
  <si>
    <t>Abomey</t>
  </si>
  <si>
    <t>Toucountouna, Ouidah, Parakou, Nikki, Savalou, Cotonou, Porto-Novo, Abomey</t>
  </si>
  <si>
    <t>TOTAUX</t>
  </si>
  <si>
    <t>Développement d’une agriculture durable et productive (ODD 1, 2, 8)</t>
  </si>
  <si>
    <t>Accès à l’eau potable et traitement des eaux usées (ODD 3, 6, 11)</t>
  </si>
  <si>
    <t>Amélioration de la santé pour tous (ODD 3, 5, 10)</t>
  </si>
  <si>
    <t>Habitat décent pour les populations pauvres (ODD 1, 11)</t>
  </si>
  <si>
    <t>Elargissement des services éducatifs et amélioration des capacités de prise en charge des élèves et étudiants (ODD 4, 5, 10)</t>
  </si>
  <si>
    <t>Accès à une énergie bas-carbone, fiable et peu onéreuse (ODD 7, 13)</t>
  </si>
  <si>
    <t>Connectivité et inclusion numérique sur l’ensemble du territoire (ODD 4, 9)</t>
  </si>
  <si>
    <t>Soutien à l’emploi et inclusion financière des jeunes, des femmes et des entrepreneurs ruraux (ODD 5, 8, 10)</t>
  </si>
  <si>
    <t>Aménagement de cadres de vie et d’infrastructures durables pour tous (ODD 6, 8, 9, 11, 12)</t>
  </si>
  <si>
    <t>Préservation des zones lacustres et littorales, exploitation économique raisonnée des étendues littorales (ODD 14)</t>
  </si>
  <si>
    <t>Préservation de la biodiversité, restauration &amp; exploitation raisonnée du couvert forestier &amp; lutte contre la désertification (ODD 13, 15)</t>
  </si>
  <si>
    <t>Valorisation des lieux de mémoire patrimoniaux et éducatifs et infrastructures de divertissement (ODD 4, 11, 17)</t>
  </si>
  <si>
    <t>Pilier Partenariats</t>
  </si>
  <si>
    <t>Pilier Planète</t>
  </si>
  <si>
    <t>Pilier Prospérité</t>
  </si>
  <si>
    <t>Pilier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</si>
</sst>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CFA-280C]_-;\-* #,##0\ [$CFA-280C]_-;_-* &quot;-&quot;??\ [$CFA-280C]_-;_-@_-"/>
    <numFmt numFmtId="165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b/>
      <sz val="16"/>
      <color theme="1"/>
      <name val="Bahnschrift"/>
      <family val="2"/>
    </font>
    <font>
      <sz val="14"/>
      <color theme="1"/>
      <name val="Bahnschrift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5" fontId="1" fillId="10" borderId="0" xfId="0" applyNumberFormat="1" applyFont="1" applyFill="1" applyAlignment="1">
      <alignment horizontal="right" vertical="center"/>
    </xf>
    <xf numFmtId="0" fontId="2" fillId="5" borderId="0" xfId="0" applyFont="1" applyFill="1" applyAlignment="1">
      <alignment wrapText="1"/>
    </xf>
    <xf numFmtId="0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6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left" vertical="center" indent="3"/>
    </xf>
    <xf numFmtId="164" fontId="3" fillId="8" borderId="0" xfId="0" applyNumberFormat="1" applyFont="1" applyFill="1" applyAlignment="1">
      <alignment horizontal="right" vertical="center" wrapText="1"/>
    </xf>
    <xf numFmtId="0" fontId="3" fillId="8" borderId="0" xfId="0" applyNumberFormat="1" applyFont="1" applyFill="1" applyAlignment="1">
      <alignment horizontal="right" vertical="center" wrapText="1"/>
    </xf>
    <xf numFmtId="165" fontId="3" fillId="8" borderId="0" xfId="0" applyNumberFormat="1" applyFont="1" applyFill="1" applyAlignment="1">
      <alignment horizontal="right" vertical="center"/>
    </xf>
    <xf numFmtId="0" fontId="3" fillId="9" borderId="0" xfId="0" applyFont="1" applyFill="1" applyAlignment="1">
      <alignment horizontal="left" vertical="center" indent="6"/>
    </xf>
    <xf numFmtId="164" fontId="3" fillId="9" borderId="0" xfId="0" applyNumberFormat="1" applyFont="1" applyFill="1" applyAlignment="1">
      <alignment horizontal="right" vertical="center" wrapText="1"/>
    </xf>
    <xf numFmtId="0" fontId="3" fillId="9" borderId="0" xfId="0" applyNumberFormat="1" applyFont="1" applyFill="1" applyAlignment="1">
      <alignment horizontal="right" vertical="center" wrapText="1"/>
    </xf>
    <xf numFmtId="165" fontId="3" fillId="9" borderId="0" xfId="0" applyNumberFormat="1" applyFont="1" applyFill="1" applyAlignment="1">
      <alignment horizontal="right" vertical="center"/>
    </xf>
    <xf numFmtId="3" fontId="4" fillId="7" borderId="0" xfId="0" applyNumberFormat="1" applyFont="1" applyFill="1" applyAlignment="1">
      <alignment horizontal="center" vertical="center" wrapText="1"/>
    </xf>
    <xf numFmtId="164" fontId="4" fillId="7" borderId="0" xfId="0" applyNumberFormat="1" applyFont="1" applyFill="1" applyAlignment="1">
      <alignment horizontal="left" vertical="center" wrapText="1"/>
    </xf>
    <xf numFmtId="0" fontId="4" fillId="6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  <xf numFmtId="165" fontId="4" fillId="4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wrapText="1"/>
    </xf>
    <xf numFmtId="164" fontId="3" fillId="9" borderId="0" xfId="0" applyNumberFormat="1" applyFont="1" applyFill="1" applyAlignment="1">
      <alignment horizontal="left" vertical="center" wrapText="1"/>
    </xf>
    <xf numFmtId="0" fontId="3" fillId="9" borderId="0" xfId="0" applyNumberFormat="1" applyFont="1" applyFill="1" applyAlignment="1">
      <alignment horizontal="left" vertical="center" wrapText="1"/>
    </xf>
    <xf numFmtId="3" fontId="2" fillId="7" borderId="0" xfId="0" applyNumberFormat="1" applyFont="1" applyFill="1" applyAlignment="1">
      <alignment horizontal="center" vertical="center" wrapText="1"/>
    </xf>
    <xf numFmtId="0" fontId="1" fillId="10" borderId="0" xfId="0" applyFont="1" applyFill="1"/>
    <xf numFmtId="164" fontId="1" fillId="10" borderId="0" xfId="0" applyNumberFormat="1" applyFont="1" applyFill="1" applyAlignment="1">
      <alignment horizontal="left" vertical="center" wrapText="1"/>
    </xf>
    <xf numFmtId="0" fontId="1" fillId="10" borderId="0" xfId="0" applyNumberFormat="1" applyFont="1" applyFill="1" applyAlignment="1">
      <alignment horizontal="left" vertical="center" wrapText="1"/>
    </xf>
    <xf numFmtId="164" fontId="3" fillId="8" borderId="0" xfId="0" applyNumberFormat="1" applyFont="1" applyFill="1" applyAlignment="1">
      <alignment horizontal="left" vertical="center" wrapText="1"/>
    </xf>
    <xf numFmtId="0" fontId="3" fillId="8" borderId="0" xfId="0" applyNumberFormat="1" applyFont="1" applyFill="1" applyAlignment="1">
      <alignment horizontal="left" vertical="center" wrapText="1"/>
    </xf>
    <xf numFmtId="0" fontId="4" fillId="10" borderId="0" xfId="0" applyFont="1" applyFill="1" applyAlignment="1">
      <alignment horizontal="left" vertical="center" wrapText="1"/>
    </xf>
    <xf numFmtId="164" fontId="4" fillId="10" borderId="0" xfId="0" applyNumberFormat="1" applyFont="1" applyFill="1" applyAlignment="1">
      <alignment horizontal="left" vertical="center" wrapText="1"/>
    </xf>
    <xf numFmtId="0" fontId="4" fillId="10" borderId="0" xfId="0" applyNumberFormat="1" applyFont="1" applyFill="1" applyAlignment="1">
      <alignment horizontal="left" vertical="center" wrapText="1"/>
    </xf>
    <xf numFmtId="165" fontId="4" fillId="10" borderId="0" xfId="0" applyNumberFormat="1" applyFont="1" applyFill="1" applyAlignment="1">
      <alignment horizontal="right" vertical="center" wrapText="1"/>
    </xf>
    <xf numFmtId="0" fontId="3" fillId="11" borderId="0" xfId="0" applyFont="1" applyFill="1" applyAlignment="1">
      <alignment horizontal="center" vertical="center" wrapText="1"/>
    </xf>
    <xf numFmtId="165" fontId="3" fillId="11" borderId="0" xfId="0" applyNumberFormat="1" applyFont="1" applyFill="1" applyAlignment="1">
      <alignment horizontal="right" vertical="center" wrapText="1"/>
    </xf>
    <xf numFmtId="164" fontId="4" fillId="10" borderId="0" xfId="0" applyNumberFormat="1" applyFont="1" applyFill="1" applyAlignment="1">
      <alignment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11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C06E-5B27-4AC6-AE1C-DEBE1C2C414E}">
  <dimension ref="A1:F82"/>
  <sheetViews>
    <sheetView tabSelected="1" zoomScale="70" zoomScaleNormal="70" workbookViewId="0"/>
  </sheetViews>
  <sheetFormatPr baseColWidth="10" defaultColWidth="18.5546875" defaultRowHeight="17.399999999999999" x14ac:dyDescent="0.3"/>
  <cols>
    <col min="1" max="1" width="14.88671875" style="24" customWidth="1"/>
    <col min="2" max="2" width="72.5546875" style="40" customWidth="1"/>
    <col min="3" max="3" width="68.44140625" style="41" customWidth="1"/>
    <col min="4" max="6" width="33.33203125" style="42" customWidth="1"/>
    <col min="7" max="16384" width="18.5546875" style="24"/>
  </cols>
  <sheetData>
    <row r="1" spans="1:6" s="2" customFormat="1" x14ac:dyDescent="0.3">
      <c r="C1" s="3"/>
      <c r="D1" s="4"/>
      <c r="E1" s="4"/>
      <c r="F1" s="4"/>
    </row>
    <row r="2" spans="1:6" s="2" customFormat="1" x14ac:dyDescent="0.3">
      <c r="C2" s="3"/>
      <c r="D2" s="4"/>
      <c r="E2" s="4"/>
      <c r="F2" s="4"/>
    </row>
    <row r="3" spans="1:6" s="4" customFormat="1" ht="53.4" customHeight="1" x14ac:dyDescent="0.3">
      <c r="A3" s="5" t="s">
        <v>0</v>
      </c>
      <c r="B3" s="5" t="s">
        <v>58</v>
      </c>
      <c r="C3" s="6" t="s">
        <v>62</v>
      </c>
      <c r="D3" s="7" t="s">
        <v>59</v>
      </c>
      <c r="E3" s="8" t="s">
        <v>60</v>
      </c>
      <c r="F3" s="9" t="s">
        <v>61</v>
      </c>
    </row>
    <row r="4" spans="1:6" s="4" customFormat="1" ht="20.399999999999999" x14ac:dyDescent="0.3">
      <c r="A4" s="10" t="s">
        <v>105</v>
      </c>
      <c r="B4" s="11"/>
      <c r="C4" s="12"/>
      <c r="D4" s="13">
        <f>D5+D10+D18+D27+D29</f>
        <v>173216485.52932459</v>
      </c>
      <c r="E4" s="13">
        <f>E5+E10+E18+E27+E29</f>
        <v>177297617.97677308</v>
      </c>
      <c r="F4" s="13">
        <f>F5+F10+F18+F27+F29</f>
        <v>350514103.50609767</v>
      </c>
    </row>
    <row r="5" spans="1:6" s="4" customFormat="1" ht="20.399999999999999" x14ac:dyDescent="0.3">
      <c r="A5" s="14" t="s">
        <v>90</v>
      </c>
      <c r="B5" s="15"/>
      <c r="C5" s="16"/>
      <c r="D5" s="17">
        <f>SUM(D6:D9)</f>
        <v>14721027.445396572</v>
      </c>
      <c r="E5" s="17">
        <f>SUM(E6:E9)</f>
        <v>3643150.3894310147</v>
      </c>
      <c r="F5" s="17">
        <f>SUM(F6:F9)</f>
        <v>18364177.834827587</v>
      </c>
    </row>
    <row r="6" spans="1:6" x14ac:dyDescent="0.3">
      <c r="A6" s="18">
        <v>1</v>
      </c>
      <c r="B6" s="19" t="s">
        <v>6</v>
      </c>
      <c r="C6" s="20" t="s">
        <v>63</v>
      </c>
      <c r="D6" s="21">
        <v>3277653.8706043232</v>
      </c>
      <c r="E6" s="22">
        <v>2286735.2585611558</v>
      </c>
      <c r="F6" s="23">
        <f>SUM(D6:E6)</f>
        <v>5564389.129165479</v>
      </c>
    </row>
    <row r="7" spans="1:6" ht="52.2" x14ac:dyDescent="0.3">
      <c r="A7" s="18">
        <v>2</v>
      </c>
      <c r="B7" s="19" t="s">
        <v>7</v>
      </c>
      <c r="C7" s="20" t="s">
        <v>64</v>
      </c>
      <c r="D7" s="21">
        <v>3896102.9457723601</v>
      </c>
      <c r="E7" s="22">
        <v>0</v>
      </c>
      <c r="F7" s="23">
        <f>SUM(D7:E7)</f>
        <v>3896102.9457723601</v>
      </c>
    </row>
    <row r="8" spans="1:6" ht="34.799999999999997" x14ac:dyDescent="0.3">
      <c r="A8" s="18">
        <v>3</v>
      </c>
      <c r="B8" s="19" t="s">
        <v>8</v>
      </c>
      <c r="C8" s="20" t="s">
        <v>65</v>
      </c>
      <c r="D8" s="21">
        <v>2586126.8345333613</v>
      </c>
      <c r="E8" s="22">
        <v>0</v>
      </c>
      <c r="F8" s="23">
        <f>SUM(D8:E8)</f>
        <v>2586126.8345333613</v>
      </c>
    </row>
    <row r="9" spans="1:6" ht="34.799999999999997" x14ac:dyDescent="0.3">
      <c r="A9" s="18">
        <v>4</v>
      </c>
      <c r="B9" s="19" t="s">
        <v>9</v>
      </c>
      <c r="C9" s="20" t="s">
        <v>66</v>
      </c>
      <c r="D9" s="21">
        <v>4961143.7944865283</v>
      </c>
      <c r="E9" s="22">
        <v>1356415.1308698589</v>
      </c>
      <c r="F9" s="23">
        <f>SUM(D9:E9)</f>
        <v>6317558.9253563872</v>
      </c>
    </row>
    <row r="10" spans="1:6" ht="20.399999999999999" x14ac:dyDescent="0.3">
      <c r="A10" s="14" t="s">
        <v>91</v>
      </c>
      <c r="B10" s="25"/>
      <c r="C10" s="26"/>
      <c r="D10" s="17">
        <f>SUM(D11:D17)</f>
        <v>25267436.694893107</v>
      </c>
      <c r="E10" s="17">
        <f>SUM(E11:E17)</f>
        <v>59857063.822671339</v>
      </c>
      <c r="F10" s="17">
        <f>SUM(F11:F17)</f>
        <v>85124500.517564446</v>
      </c>
    </row>
    <row r="11" spans="1:6" ht="34.799999999999997" x14ac:dyDescent="0.3">
      <c r="A11" s="18">
        <v>5</v>
      </c>
      <c r="B11" s="19" t="s">
        <v>10</v>
      </c>
      <c r="C11" s="20" t="s">
        <v>67</v>
      </c>
      <c r="D11" s="21">
        <v>4531985.1453677602</v>
      </c>
      <c r="E11" s="22">
        <v>1033957.7502793628</v>
      </c>
      <c r="F11" s="23">
        <f t="shared" ref="F11:F17" si="0">SUM(D11:E11)</f>
        <v>5565942.8956471235</v>
      </c>
    </row>
    <row r="12" spans="1:6" ht="139.19999999999999" x14ac:dyDescent="0.3">
      <c r="A12" s="18">
        <v>6</v>
      </c>
      <c r="B12" s="19" t="s">
        <v>11</v>
      </c>
      <c r="C12" s="20" t="s">
        <v>68</v>
      </c>
      <c r="D12" s="21">
        <v>0</v>
      </c>
      <c r="E12" s="22">
        <v>22867352.585611556</v>
      </c>
      <c r="F12" s="23">
        <f t="shared" si="0"/>
        <v>22867352.585611556</v>
      </c>
    </row>
    <row r="13" spans="1:6" ht="156.6" x14ac:dyDescent="0.3">
      <c r="A13" s="18">
        <v>7</v>
      </c>
      <c r="B13" s="19" t="s">
        <v>12</v>
      </c>
      <c r="C13" s="20" t="s">
        <v>69</v>
      </c>
      <c r="D13" s="21">
        <v>609796.06894964154</v>
      </c>
      <c r="E13" s="22">
        <v>22867352.5856116</v>
      </c>
      <c r="F13" s="23">
        <f t="shared" si="0"/>
        <v>23477148.65456124</v>
      </c>
    </row>
    <row r="14" spans="1:6" ht="52.2" x14ac:dyDescent="0.3">
      <c r="A14" s="18">
        <v>8</v>
      </c>
      <c r="B14" s="19" t="s">
        <v>13</v>
      </c>
      <c r="C14" s="20" t="s">
        <v>70</v>
      </c>
      <c r="D14" s="21">
        <v>803229.69493427163</v>
      </c>
      <c r="E14" s="22">
        <v>0</v>
      </c>
      <c r="F14" s="23">
        <f t="shared" si="0"/>
        <v>803229.69493427163</v>
      </c>
    </row>
    <row r="15" spans="1:6" ht="34.799999999999997" x14ac:dyDescent="0.3">
      <c r="A15" s="18">
        <v>9</v>
      </c>
      <c r="B15" s="19" t="s">
        <v>14</v>
      </c>
      <c r="C15" s="20" t="s">
        <v>71</v>
      </c>
      <c r="D15" s="21">
        <v>638457.39431090758</v>
      </c>
      <c r="E15" s="22">
        <v>0</v>
      </c>
      <c r="F15" s="23">
        <f t="shared" si="0"/>
        <v>638457.39431090758</v>
      </c>
    </row>
    <row r="16" spans="1:6" ht="34.799999999999997" x14ac:dyDescent="0.3">
      <c r="A16" s="18">
        <v>10</v>
      </c>
      <c r="B16" s="19" t="s">
        <v>1</v>
      </c>
      <c r="C16" s="20" t="s">
        <v>72</v>
      </c>
      <c r="D16" s="21">
        <v>6818677.7853914164</v>
      </c>
      <c r="E16" s="22">
        <v>9377974.9677616097</v>
      </c>
      <c r="F16" s="23">
        <f t="shared" si="0"/>
        <v>16196652.753153026</v>
      </c>
    </row>
    <row r="17" spans="1:6" ht="34.799999999999997" x14ac:dyDescent="0.3">
      <c r="A17" s="18">
        <v>11</v>
      </c>
      <c r="B17" s="19" t="s">
        <v>15</v>
      </c>
      <c r="C17" s="20" t="s">
        <v>73</v>
      </c>
      <c r="D17" s="21">
        <v>11865290.605939109</v>
      </c>
      <c r="E17" s="22">
        <v>3710425.9334072205</v>
      </c>
      <c r="F17" s="23">
        <f t="shared" si="0"/>
        <v>15575716.53934633</v>
      </c>
    </row>
    <row r="18" spans="1:6" ht="20.399999999999999" x14ac:dyDescent="0.3">
      <c r="A18" s="14" t="s">
        <v>92</v>
      </c>
      <c r="B18" s="25"/>
      <c r="C18" s="26"/>
      <c r="D18" s="17">
        <f>SUM(D19:D26)</f>
        <v>25239229.604735799</v>
      </c>
      <c r="E18" s="17">
        <f>SUM(E19:E26)</f>
        <v>11733605.459202707</v>
      </c>
      <c r="F18" s="17">
        <f>SUM(F19:F26)</f>
        <v>36972835.063938506</v>
      </c>
    </row>
    <row r="19" spans="1:6" x14ac:dyDescent="0.3">
      <c r="A19" s="18">
        <v>12</v>
      </c>
      <c r="B19" s="19" t="s">
        <v>16</v>
      </c>
      <c r="C19" s="20" t="s">
        <v>63</v>
      </c>
      <c r="D19" s="21">
        <v>1657883.0624568379</v>
      </c>
      <c r="E19" s="22">
        <v>5338574.0833621714</v>
      </c>
      <c r="F19" s="23">
        <f t="shared" ref="F19:F26" si="1">SUM(D19:E19)</f>
        <v>6996457.1458190093</v>
      </c>
    </row>
    <row r="20" spans="1:6" x14ac:dyDescent="0.3">
      <c r="A20" s="18">
        <v>13</v>
      </c>
      <c r="B20" s="19" t="s">
        <v>17</v>
      </c>
      <c r="C20" s="20" t="s">
        <v>63</v>
      </c>
      <c r="D20" s="21">
        <v>4620751.0553283216</v>
      </c>
      <c r="E20" s="22">
        <v>654376.7350603774</v>
      </c>
      <c r="F20" s="23">
        <f t="shared" si="1"/>
        <v>5275127.7903886987</v>
      </c>
    </row>
    <row r="21" spans="1:6" ht="34.799999999999997" x14ac:dyDescent="0.3">
      <c r="A21" s="18">
        <v>14</v>
      </c>
      <c r="B21" s="19" t="s">
        <v>18</v>
      </c>
      <c r="C21" s="20" t="s">
        <v>74</v>
      </c>
      <c r="D21" s="21">
        <v>5940987.2870228998</v>
      </c>
      <c r="E21" s="22">
        <v>3275247.39</v>
      </c>
      <c r="F21" s="23">
        <f t="shared" si="1"/>
        <v>9216234.6770229004</v>
      </c>
    </row>
    <row r="22" spans="1:6" x14ac:dyDescent="0.3">
      <c r="A22" s="18">
        <v>15</v>
      </c>
      <c r="B22" s="19" t="s">
        <v>19</v>
      </c>
      <c r="C22" s="20" t="s">
        <v>65</v>
      </c>
      <c r="D22" s="21">
        <v>5259491.0946906582</v>
      </c>
      <c r="E22" s="22">
        <v>1314872.7736726645</v>
      </c>
      <c r="F22" s="23">
        <f t="shared" si="1"/>
        <v>6574363.8683633227</v>
      </c>
    </row>
    <row r="23" spans="1:6" x14ac:dyDescent="0.3">
      <c r="A23" s="18">
        <v>16</v>
      </c>
      <c r="B23" s="19" t="s">
        <v>20</v>
      </c>
      <c r="C23" s="20" t="s">
        <v>63</v>
      </c>
      <c r="D23" s="21">
        <v>304693.71467946831</v>
      </c>
      <c r="E23" s="22">
        <v>457347.05171223113</v>
      </c>
      <c r="F23" s="23">
        <f t="shared" si="1"/>
        <v>762040.76639169944</v>
      </c>
    </row>
    <row r="24" spans="1:6" ht="52.2" x14ac:dyDescent="0.3">
      <c r="A24" s="18">
        <v>17</v>
      </c>
      <c r="B24" s="19" t="s">
        <v>21</v>
      </c>
      <c r="C24" s="20" t="s">
        <v>63</v>
      </c>
      <c r="D24" s="21">
        <v>1372041.1551366935</v>
      </c>
      <c r="E24" s="22">
        <v>304898.03447482077</v>
      </c>
      <c r="F24" s="23">
        <f t="shared" si="1"/>
        <v>1676939.1896115143</v>
      </c>
    </row>
    <row r="25" spans="1:6" ht="52.2" x14ac:dyDescent="0.3">
      <c r="A25" s="18">
        <v>18</v>
      </c>
      <c r="B25" s="19" t="s">
        <v>22</v>
      </c>
      <c r="C25" s="20" t="s">
        <v>64</v>
      </c>
      <c r="D25" s="21">
        <v>5794838.4924621582</v>
      </c>
      <c r="E25" s="22">
        <v>388289.39092044142</v>
      </c>
      <c r="F25" s="23">
        <f t="shared" si="1"/>
        <v>6183127.8833825998</v>
      </c>
    </row>
    <row r="26" spans="1:6" ht="52.2" x14ac:dyDescent="0.3">
      <c r="A26" s="18">
        <v>19</v>
      </c>
      <c r="B26" s="19" t="s">
        <v>23</v>
      </c>
      <c r="C26" s="20" t="s">
        <v>64</v>
      </c>
      <c r="D26" s="21">
        <v>288543.74295876099</v>
      </c>
      <c r="E26" s="22">
        <v>0</v>
      </c>
      <c r="F26" s="23">
        <f t="shared" si="1"/>
        <v>288543.74295876099</v>
      </c>
    </row>
    <row r="27" spans="1:6" ht="20.399999999999999" x14ac:dyDescent="0.3">
      <c r="A27" s="14" t="s">
        <v>93</v>
      </c>
      <c r="B27" s="25"/>
      <c r="C27" s="26"/>
      <c r="D27" s="17">
        <f>SUM(D28)</f>
        <v>0</v>
      </c>
      <c r="E27" s="17">
        <f>SUM(E28)</f>
        <v>11512330.68935921</v>
      </c>
      <c r="F27" s="17">
        <f>SUM(F28)</f>
        <v>11512330.68935921</v>
      </c>
    </row>
    <row r="28" spans="1:6" x14ac:dyDescent="0.3">
      <c r="A28" s="18">
        <v>20</v>
      </c>
      <c r="B28" s="19" t="s">
        <v>2</v>
      </c>
      <c r="C28" s="20" t="s">
        <v>75</v>
      </c>
      <c r="D28" s="21">
        <v>0</v>
      </c>
      <c r="E28" s="22">
        <v>11512330.68935921</v>
      </c>
      <c r="F28" s="23">
        <f>SUM(D28:E28)</f>
        <v>11512330.68935921</v>
      </c>
    </row>
    <row r="29" spans="1:6" ht="20.399999999999999" x14ac:dyDescent="0.3">
      <c r="A29" s="14" t="s">
        <v>94</v>
      </c>
      <c r="B29" s="25"/>
      <c r="C29" s="26"/>
      <c r="D29" s="17">
        <f>SUM(D30:D40)</f>
        <v>107988791.78429911</v>
      </c>
      <c r="E29" s="17">
        <f>SUM(E30:E40)</f>
        <v>90551467.61610879</v>
      </c>
      <c r="F29" s="17">
        <f>SUM(F30:F40)</f>
        <v>198540259.40040788</v>
      </c>
    </row>
    <row r="30" spans="1:6" ht="34.799999999999997" x14ac:dyDescent="0.3">
      <c r="A30" s="18">
        <v>21</v>
      </c>
      <c r="B30" s="19" t="s">
        <v>24</v>
      </c>
      <c r="C30" s="20" t="s">
        <v>72</v>
      </c>
      <c r="D30" s="21">
        <v>5776386.6550216004</v>
      </c>
      <c r="E30" s="22">
        <v>1536589.6528766383</v>
      </c>
      <c r="F30" s="23">
        <f t="shared" ref="F30:F40" si="2">SUM(D30:E30)</f>
        <v>7312976.3078982383</v>
      </c>
    </row>
    <row r="31" spans="1:6" x14ac:dyDescent="0.3">
      <c r="A31" s="18">
        <v>22</v>
      </c>
      <c r="B31" s="19" t="s">
        <v>25</v>
      </c>
      <c r="C31" s="20" t="s">
        <v>77</v>
      </c>
      <c r="D31" s="21">
        <v>7622450.8618705189</v>
      </c>
      <c r="E31" s="22">
        <v>7622450.8618705189</v>
      </c>
      <c r="F31" s="23">
        <f t="shared" si="2"/>
        <v>15244901.723741038</v>
      </c>
    </row>
    <row r="32" spans="1:6" ht="34.799999999999997" x14ac:dyDescent="0.3">
      <c r="A32" s="18">
        <v>23</v>
      </c>
      <c r="B32" s="19" t="s">
        <v>3</v>
      </c>
      <c r="C32" s="20" t="s">
        <v>63</v>
      </c>
      <c r="D32" s="21">
        <v>30408115.344287805</v>
      </c>
      <c r="E32" s="22">
        <v>20755069.1327435</v>
      </c>
      <c r="F32" s="23">
        <f t="shared" si="2"/>
        <v>51163184.477031305</v>
      </c>
    </row>
    <row r="33" spans="1:6" ht="34.799999999999997" x14ac:dyDescent="0.3">
      <c r="A33" s="18">
        <v>24</v>
      </c>
      <c r="B33" s="19" t="s">
        <v>26</v>
      </c>
      <c r="C33" s="20" t="s">
        <v>63</v>
      </c>
      <c r="D33" s="21">
        <v>0</v>
      </c>
      <c r="E33" s="22">
        <v>6585797.5446561286</v>
      </c>
      <c r="F33" s="23">
        <f t="shared" si="2"/>
        <v>6585797.5446561286</v>
      </c>
    </row>
    <row r="34" spans="1:6" ht="52.2" x14ac:dyDescent="0.3">
      <c r="A34" s="18">
        <v>25</v>
      </c>
      <c r="B34" s="19" t="s">
        <v>27</v>
      </c>
      <c r="C34" s="20" t="s">
        <v>64</v>
      </c>
      <c r="D34" s="21">
        <v>9151571.4233511109</v>
      </c>
      <c r="E34" s="22">
        <v>7328701.5999999996</v>
      </c>
      <c r="F34" s="23">
        <f t="shared" si="2"/>
        <v>16480273.023351111</v>
      </c>
    </row>
    <row r="35" spans="1:6" ht="52.2" x14ac:dyDescent="0.3">
      <c r="A35" s="18">
        <v>26</v>
      </c>
      <c r="B35" s="19" t="s">
        <v>28</v>
      </c>
      <c r="C35" s="20" t="s">
        <v>64</v>
      </c>
      <c r="D35" s="21">
        <v>10467378.662015956</v>
      </c>
      <c r="E35" s="22">
        <v>10943465.806447679</v>
      </c>
      <c r="F35" s="23">
        <f t="shared" si="2"/>
        <v>21410844.468463637</v>
      </c>
    </row>
    <row r="36" spans="1:6" ht="52.2" x14ac:dyDescent="0.3">
      <c r="A36" s="18">
        <v>27</v>
      </c>
      <c r="B36" s="19" t="s">
        <v>29</v>
      </c>
      <c r="C36" s="20" t="s">
        <v>64</v>
      </c>
      <c r="D36" s="21">
        <v>785766.80859568564</v>
      </c>
      <c r="E36" s="22">
        <v>365223.27154676302</v>
      </c>
      <c r="F36" s="23">
        <f t="shared" si="2"/>
        <v>1150990.0801424487</v>
      </c>
    </row>
    <row r="37" spans="1:6" ht="52.2" x14ac:dyDescent="0.3">
      <c r="A37" s="18">
        <v>28</v>
      </c>
      <c r="B37" s="19" t="s">
        <v>30</v>
      </c>
      <c r="C37" s="20" t="s">
        <v>64</v>
      </c>
      <c r="D37" s="21">
        <v>9351260.0434494987</v>
      </c>
      <c r="E37" s="22">
        <v>6610102</v>
      </c>
      <c r="F37" s="23">
        <f t="shared" si="2"/>
        <v>15961362.043449499</v>
      </c>
    </row>
    <row r="38" spans="1:6" ht="52.2" x14ac:dyDescent="0.3">
      <c r="A38" s="18">
        <v>29</v>
      </c>
      <c r="B38" s="19" t="s">
        <v>31</v>
      </c>
      <c r="C38" s="20" t="s">
        <v>76</v>
      </c>
      <c r="D38" s="21">
        <v>6408962.9365949295</v>
      </c>
      <c r="E38" s="22">
        <v>36988.095256243934</v>
      </c>
      <c r="F38" s="23">
        <f t="shared" si="2"/>
        <v>6445951.0318511734</v>
      </c>
    </row>
    <row r="39" spans="1:6" ht="52.2" x14ac:dyDescent="0.3">
      <c r="A39" s="18">
        <v>30</v>
      </c>
      <c r="B39" s="19" t="s">
        <v>32</v>
      </c>
      <c r="C39" s="20" t="s">
        <v>64</v>
      </c>
      <c r="D39" s="21">
        <v>24991168.43948362</v>
      </c>
      <c r="E39" s="22">
        <v>26077265.01880708</v>
      </c>
      <c r="F39" s="23">
        <f t="shared" si="2"/>
        <v>51068433.458290696</v>
      </c>
    </row>
    <row r="40" spans="1:6" s="2" customFormat="1" ht="52.2" x14ac:dyDescent="0.3">
      <c r="A40" s="27">
        <v>31</v>
      </c>
      <c r="B40" s="19" t="s">
        <v>33</v>
      </c>
      <c r="C40" s="20" t="s">
        <v>64</v>
      </c>
      <c r="D40" s="21">
        <v>3025730.6096283756</v>
      </c>
      <c r="E40" s="22">
        <v>2689814.6319042253</v>
      </c>
      <c r="F40" s="23">
        <f t="shared" si="2"/>
        <v>5715545.2415326014</v>
      </c>
    </row>
    <row r="41" spans="1:6" s="2" customFormat="1" x14ac:dyDescent="0.3">
      <c r="A41" s="28"/>
      <c r="B41" s="29"/>
      <c r="C41" s="30"/>
      <c r="D41" s="1"/>
      <c r="E41" s="1"/>
      <c r="F41" s="1"/>
    </row>
    <row r="42" spans="1:6" s="2" customFormat="1" ht="20.399999999999999" x14ac:dyDescent="0.3">
      <c r="A42" s="10" t="s">
        <v>104</v>
      </c>
      <c r="B42" s="31"/>
      <c r="C42" s="32"/>
      <c r="D42" s="13">
        <f>D43+D49+D58</f>
        <v>24675661.39094026</v>
      </c>
      <c r="E42" s="13">
        <f>E43+E49+E58</f>
        <v>29121642.975047152</v>
      </c>
      <c r="F42" s="13">
        <f>F43+F49+F58</f>
        <v>53797304.365987413</v>
      </c>
    </row>
    <row r="43" spans="1:6" s="2" customFormat="1" ht="20.399999999999999" x14ac:dyDescent="0.3">
      <c r="A43" s="14" t="s">
        <v>95</v>
      </c>
      <c r="B43" s="25"/>
      <c r="C43" s="26"/>
      <c r="D43" s="17">
        <f>SUM(D44:D48)</f>
        <v>16582349.491198353</v>
      </c>
      <c r="E43" s="17">
        <f>SUM(E44:E48)</f>
        <v>12704704.965115096</v>
      </c>
      <c r="F43" s="17">
        <f>SUM(F44:F48)</f>
        <v>29287054.456313446</v>
      </c>
    </row>
    <row r="44" spans="1:6" ht="34.799999999999997" x14ac:dyDescent="0.3">
      <c r="A44" s="18">
        <v>32</v>
      </c>
      <c r="B44" s="19" t="s">
        <v>34</v>
      </c>
      <c r="C44" s="20" t="s">
        <v>78</v>
      </c>
      <c r="D44" s="21">
        <v>666127.29188041296</v>
      </c>
      <c r="E44" s="22">
        <v>3244706.0188396494</v>
      </c>
      <c r="F44" s="23">
        <f>SUM(D44:E44)</f>
        <v>3910833.3107200623</v>
      </c>
    </row>
    <row r="45" spans="1:6" ht="52.2" x14ac:dyDescent="0.3">
      <c r="A45" s="18">
        <v>33</v>
      </c>
      <c r="B45" s="19" t="s">
        <v>35</v>
      </c>
      <c r="C45" s="20" t="s">
        <v>64</v>
      </c>
      <c r="D45" s="21">
        <v>8108950.0732486993</v>
      </c>
      <c r="E45" s="22">
        <v>5291134.7326151002</v>
      </c>
      <c r="F45" s="23">
        <f>SUM(D45:E45)</f>
        <v>13400084.8058638</v>
      </c>
    </row>
    <row r="46" spans="1:6" ht="87" x14ac:dyDescent="0.3">
      <c r="A46" s="18">
        <v>34</v>
      </c>
      <c r="B46" s="19" t="s">
        <v>4</v>
      </c>
      <c r="C46" s="20" t="s">
        <v>79</v>
      </c>
      <c r="D46" s="21">
        <v>2182603.6127368105</v>
      </c>
      <c r="E46" s="22">
        <v>2644374.0412862427</v>
      </c>
      <c r="F46" s="23">
        <f>SUM(D46:E46)</f>
        <v>4826977.6540230531</v>
      </c>
    </row>
    <row r="47" spans="1:6" ht="52.2" x14ac:dyDescent="0.3">
      <c r="A47" s="18">
        <v>35</v>
      </c>
      <c r="B47" s="19" t="s">
        <v>36</v>
      </c>
      <c r="C47" s="20" t="s">
        <v>64</v>
      </c>
      <c r="D47" s="21">
        <v>2553709.3849139502</v>
      </c>
      <c r="E47" s="22">
        <v>0</v>
      </c>
      <c r="F47" s="23">
        <f>SUM(D47:E47)</f>
        <v>2553709.3849139502</v>
      </c>
    </row>
    <row r="48" spans="1:6" ht="52.2" x14ac:dyDescent="0.3">
      <c r="A48" s="18">
        <v>36</v>
      </c>
      <c r="B48" s="19" t="s">
        <v>37</v>
      </c>
      <c r="C48" s="20" t="s">
        <v>80</v>
      </c>
      <c r="D48" s="21">
        <v>3070959.1284184786</v>
      </c>
      <c r="E48" s="22">
        <v>1524490.1723741039</v>
      </c>
      <c r="F48" s="23">
        <f>SUM(D48:E48)</f>
        <v>4595449.3007925823</v>
      </c>
    </row>
    <row r="49" spans="1:6" ht="20.399999999999999" x14ac:dyDescent="0.3">
      <c r="A49" s="14" t="s">
        <v>96</v>
      </c>
      <c r="B49" s="25"/>
      <c r="C49" s="26"/>
      <c r="D49" s="17">
        <f>SUM(D50:D57)</f>
        <v>6281562.044187353</v>
      </c>
      <c r="E49" s="17">
        <f>SUM(E50:E57)</f>
        <v>11861171.39718152</v>
      </c>
      <c r="F49" s="17">
        <f>SUM(F50:F57)</f>
        <v>18142733.441368874</v>
      </c>
    </row>
    <row r="50" spans="1:6" ht="52.2" x14ac:dyDescent="0.3">
      <c r="A50" s="18">
        <v>37</v>
      </c>
      <c r="B50" s="19" t="s">
        <v>38</v>
      </c>
      <c r="C50" s="20" t="s">
        <v>64</v>
      </c>
      <c r="D50" s="21">
        <v>0</v>
      </c>
      <c r="E50" s="22">
        <v>609796.06894964154</v>
      </c>
      <c r="F50" s="23">
        <f t="shared" ref="F50:F57" si="3">SUM(D50:E50)</f>
        <v>609796.06894964154</v>
      </c>
    </row>
    <row r="51" spans="1:6" ht="52.2" x14ac:dyDescent="0.3">
      <c r="A51" s="18">
        <v>38</v>
      </c>
      <c r="B51" s="19" t="s">
        <v>39</v>
      </c>
      <c r="C51" s="20" t="s">
        <v>64</v>
      </c>
      <c r="D51" s="21">
        <v>0</v>
      </c>
      <c r="E51" s="22">
        <v>1524490.1723741039</v>
      </c>
      <c r="F51" s="23">
        <f t="shared" si="3"/>
        <v>1524490.1723741039</v>
      </c>
    </row>
    <row r="52" spans="1:6" ht="52.2" x14ac:dyDescent="0.3">
      <c r="A52" s="18">
        <v>39</v>
      </c>
      <c r="B52" s="19" t="s">
        <v>40</v>
      </c>
      <c r="C52" s="20" t="s">
        <v>64</v>
      </c>
      <c r="D52" s="21">
        <v>0</v>
      </c>
      <c r="E52" s="22">
        <v>2777396.994010278</v>
      </c>
      <c r="F52" s="23">
        <f t="shared" si="3"/>
        <v>2777396.994010278</v>
      </c>
    </row>
    <row r="53" spans="1:6" ht="52.2" x14ac:dyDescent="0.3">
      <c r="A53" s="18">
        <v>40</v>
      </c>
      <c r="B53" s="19" t="s">
        <v>41</v>
      </c>
      <c r="C53" s="20" t="s">
        <v>64</v>
      </c>
      <c r="D53" s="21">
        <v>5010137.2404273506</v>
      </c>
      <c r="E53" s="22">
        <v>1415588.8361295001</v>
      </c>
      <c r="F53" s="23">
        <f t="shared" si="3"/>
        <v>6425726.0765568502</v>
      </c>
    </row>
    <row r="54" spans="1:6" x14ac:dyDescent="0.3">
      <c r="A54" s="18">
        <v>41</v>
      </c>
      <c r="B54" s="19" t="s">
        <v>42</v>
      </c>
      <c r="C54" s="20" t="s">
        <v>65</v>
      </c>
      <c r="D54" s="21">
        <v>0</v>
      </c>
      <c r="E54" s="22">
        <v>533571.56033093634</v>
      </c>
      <c r="F54" s="23">
        <f t="shared" si="3"/>
        <v>533571.56033093634</v>
      </c>
    </row>
    <row r="55" spans="1:6" ht="52.2" x14ac:dyDescent="0.3">
      <c r="A55" s="18">
        <v>42</v>
      </c>
      <c r="B55" s="19" t="s">
        <v>43</v>
      </c>
      <c r="C55" s="20" t="s">
        <v>64</v>
      </c>
      <c r="D55" s="21">
        <v>0</v>
      </c>
      <c r="E55" s="22">
        <v>1524490.1723741039</v>
      </c>
      <c r="F55" s="23">
        <f t="shared" si="3"/>
        <v>1524490.1723741039</v>
      </c>
    </row>
    <row r="56" spans="1:6" ht="34.799999999999997" x14ac:dyDescent="0.3">
      <c r="A56" s="18">
        <v>43</v>
      </c>
      <c r="B56" s="19" t="s">
        <v>44</v>
      </c>
      <c r="C56" s="20" t="s">
        <v>81</v>
      </c>
      <c r="D56" s="21">
        <v>0</v>
      </c>
      <c r="E56" s="22">
        <v>1341551.3516892113</v>
      </c>
      <c r="F56" s="23">
        <f t="shared" si="3"/>
        <v>1341551.3516892113</v>
      </c>
    </row>
    <row r="57" spans="1:6" x14ac:dyDescent="0.3">
      <c r="A57" s="18">
        <v>44</v>
      </c>
      <c r="B57" s="19" t="s">
        <v>45</v>
      </c>
      <c r="C57" s="20" t="s">
        <v>65</v>
      </c>
      <c r="D57" s="21">
        <v>1271424.8037600026</v>
      </c>
      <c r="E57" s="22">
        <v>2134286.2413237453</v>
      </c>
      <c r="F57" s="23">
        <f t="shared" si="3"/>
        <v>3405711.0450837482</v>
      </c>
    </row>
    <row r="58" spans="1:6" ht="20.399999999999999" x14ac:dyDescent="0.3">
      <c r="A58" s="14" t="s">
        <v>97</v>
      </c>
      <c r="B58" s="25"/>
      <c r="C58" s="26"/>
      <c r="D58" s="17">
        <f>SUM(D59:D60)</f>
        <v>1811749.8555545562</v>
      </c>
      <c r="E58" s="17">
        <f>SUM(E59:E60)</f>
        <v>4555766.612750534</v>
      </c>
      <c r="F58" s="17">
        <f>SUM(F59:F60)</f>
        <v>6367516.4683050904</v>
      </c>
    </row>
    <row r="59" spans="1:6" ht="52.2" x14ac:dyDescent="0.3">
      <c r="A59" s="18">
        <v>45</v>
      </c>
      <c r="B59" s="19" t="s">
        <v>46</v>
      </c>
      <c r="C59" s="20" t="s">
        <v>64</v>
      </c>
      <c r="D59" s="21">
        <v>0</v>
      </c>
      <c r="E59" s="22">
        <v>3602518.1528667305</v>
      </c>
      <c r="F59" s="23">
        <f>SUM(D59:E59)</f>
        <v>3602518.1528667305</v>
      </c>
    </row>
    <row r="60" spans="1:6" ht="34.799999999999997" x14ac:dyDescent="0.3">
      <c r="A60" s="18">
        <v>46</v>
      </c>
      <c r="B60" s="19" t="s">
        <v>47</v>
      </c>
      <c r="C60" s="20" t="s">
        <v>63</v>
      </c>
      <c r="D60" s="21">
        <v>1811749.8555545562</v>
      </c>
      <c r="E60" s="22">
        <v>953248.45988380339</v>
      </c>
      <c r="F60" s="23">
        <f>SUM(D60:E60)</f>
        <v>2764998.3154383595</v>
      </c>
    </row>
    <row r="61" spans="1:6" x14ac:dyDescent="0.3">
      <c r="A61" s="28"/>
      <c r="B61" s="29"/>
      <c r="C61" s="30"/>
      <c r="D61" s="1"/>
      <c r="E61" s="1"/>
      <c r="F61" s="1"/>
    </row>
    <row r="62" spans="1:6" ht="20.399999999999999" x14ac:dyDescent="0.3">
      <c r="A62" s="10" t="s">
        <v>103</v>
      </c>
      <c r="B62" s="31"/>
      <c r="C62" s="32"/>
      <c r="D62" s="13">
        <f>D63+D70+D72</f>
        <v>38539943.370024279</v>
      </c>
      <c r="E62" s="13">
        <f>E63+E70+E72</f>
        <v>33976503.789618649</v>
      </c>
      <c r="F62" s="13">
        <f>F63+F70+F72</f>
        <v>72516447.159642935</v>
      </c>
    </row>
    <row r="63" spans="1:6" ht="20.399999999999999" x14ac:dyDescent="0.3">
      <c r="A63" s="14" t="s">
        <v>98</v>
      </c>
      <c r="B63" s="25"/>
      <c r="C63" s="26"/>
      <c r="D63" s="17">
        <f>SUM(D64:D69)</f>
        <v>32668071.304370582</v>
      </c>
      <c r="E63" s="17">
        <f>SUM(E64:E69)</f>
        <v>32067394.86251672</v>
      </c>
      <c r="F63" s="17">
        <f>SUM(F64:F69)</f>
        <v>64735466.166887313</v>
      </c>
    </row>
    <row r="64" spans="1:6" ht="34.799999999999997" x14ac:dyDescent="0.3">
      <c r="A64" s="18">
        <v>47</v>
      </c>
      <c r="B64" s="19" t="s">
        <v>5</v>
      </c>
      <c r="C64" s="20" t="s">
        <v>82</v>
      </c>
      <c r="D64" s="21">
        <v>20970086.872464225</v>
      </c>
      <c r="E64" s="22">
        <v>22001004.84</v>
      </c>
      <c r="F64" s="23">
        <f t="shared" ref="F64:F69" si="4">SUM(D64:E64)</f>
        <v>42971091.712464228</v>
      </c>
    </row>
    <row r="65" spans="1:6" ht="34.799999999999997" x14ac:dyDescent="0.3">
      <c r="A65" s="18">
        <v>48</v>
      </c>
      <c r="B65" s="19" t="s">
        <v>48</v>
      </c>
      <c r="C65" s="20" t="s">
        <v>63</v>
      </c>
      <c r="D65" s="21">
        <v>7610.2549404915262</v>
      </c>
      <c r="E65" s="22">
        <v>1539735.0740978448</v>
      </c>
      <c r="F65" s="23">
        <f t="shared" si="4"/>
        <v>1547345.3290383364</v>
      </c>
    </row>
    <row r="66" spans="1:6" ht="69.599999999999994" x14ac:dyDescent="0.3">
      <c r="A66" s="18">
        <v>49</v>
      </c>
      <c r="B66" s="19" t="s">
        <v>49</v>
      </c>
      <c r="C66" s="20" t="s">
        <v>83</v>
      </c>
      <c r="D66" s="21">
        <v>76874.703677222744</v>
      </c>
      <c r="E66" s="22">
        <v>1699501.6441626509</v>
      </c>
      <c r="F66" s="23">
        <f t="shared" si="4"/>
        <v>1776376.3478398737</v>
      </c>
    </row>
    <row r="67" spans="1:6" x14ac:dyDescent="0.3">
      <c r="A67" s="18">
        <v>50</v>
      </c>
      <c r="B67" s="19" t="s">
        <v>50</v>
      </c>
      <c r="C67" s="20" t="s">
        <v>84</v>
      </c>
      <c r="D67" s="21">
        <v>5305159.1400046041</v>
      </c>
      <c r="E67" s="22">
        <v>0</v>
      </c>
      <c r="F67" s="23">
        <f t="shared" si="4"/>
        <v>5305159.1400046041</v>
      </c>
    </row>
    <row r="68" spans="1:6" ht="34.799999999999997" x14ac:dyDescent="0.3">
      <c r="A68" s="18">
        <v>51</v>
      </c>
      <c r="B68" s="19" t="s">
        <v>51</v>
      </c>
      <c r="C68" s="20" t="s">
        <v>63</v>
      </c>
      <c r="D68" s="21">
        <v>6308340.3332840409</v>
      </c>
      <c r="E68" s="22">
        <v>5343642.9522057083</v>
      </c>
      <c r="F68" s="23">
        <f t="shared" si="4"/>
        <v>11651983.285489749</v>
      </c>
    </row>
    <row r="69" spans="1:6" ht="52.2" x14ac:dyDescent="0.3">
      <c r="A69" s="18">
        <v>52</v>
      </c>
      <c r="B69" s="19" t="s">
        <v>52</v>
      </c>
      <c r="C69" s="20" t="s">
        <v>85</v>
      </c>
      <c r="D69" s="21">
        <v>0</v>
      </c>
      <c r="E69" s="22">
        <v>1483510.3520505156</v>
      </c>
      <c r="F69" s="23">
        <f t="shared" si="4"/>
        <v>1483510.3520505156</v>
      </c>
    </row>
    <row r="70" spans="1:6" ht="20.399999999999999" x14ac:dyDescent="0.3">
      <c r="A70" s="14" t="s">
        <v>99</v>
      </c>
      <c r="B70" s="25"/>
      <c r="C70" s="26"/>
      <c r="D70" s="17">
        <f>SUM(D71)</f>
        <v>3787663.6348342942</v>
      </c>
      <c r="E70" s="17">
        <f>SUM(E71)</f>
        <v>198950</v>
      </c>
      <c r="F70" s="17">
        <f>SUM(F71)</f>
        <v>3986613.6348342942</v>
      </c>
    </row>
    <row r="71" spans="1:6" ht="52.2" x14ac:dyDescent="0.3">
      <c r="A71" s="18">
        <v>53</v>
      </c>
      <c r="B71" s="19" t="s">
        <v>53</v>
      </c>
      <c r="C71" s="20" t="s">
        <v>86</v>
      </c>
      <c r="D71" s="21">
        <v>3787663.6348342942</v>
      </c>
      <c r="E71" s="22">
        <v>198950</v>
      </c>
      <c r="F71" s="23">
        <f>SUM(D71:E71)</f>
        <v>3986613.6348342942</v>
      </c>
    </row>
    <row r="72" spans="1:6" ht="20.399999999999999" x14ac:dyDescent="0.3">
      <c r="A72" s="14" t="s">
        <v>100</v>
      </c>
      <c r="B72" s="25"/>
      <c r="C72" s="26"/>
      <c r="D72" s="17">
        <f>SUM(D73:D74)</f>
        <v>2084208.4308193987</v>
      </c>
      <c r="E72" s="17">
        <f>SUM(E73:E74)</f>
        <v>1710158.9271019299</v>
      </c>
      <c r="F72" s="17">
        <f>SUM(F73:F74)</f>
        <v>3794367.3579213289</v>
      </c>
    </row>
    <row r="73" spans="1:6" ht="52.2" x14ac:dyDescent="0.3">
      <c r="A73" s="18">
        <v>54</v>
      </c>
      <c r="B73" s="19" t="s">
        <v>54</v>
      </c>
      <c r="C73" s="20" t="s">
        <v>64</v>
      </c>
      <c r="D73" s="21">
        <v>544008.990917088</v>
      </c>
      <c r="E73" s="22">
        <v>1710158.9271019299</v>
      </c>
      <c r="F73" s="23">
        <f>SUM(D73:E73)</f>
        <v>2254167.9180190181</v>
      </c>
    </row>
    <row r="74" spans="1:6" ht="52.2" x14ac:dyDescent="0.3">
      <c r="A74" s="18">
        <v>55</v>
      </c>
      <c r="B74" s="19" t="s">
        <v>55</v>
      </c>
      <c r="C74" s="20" t="s">
        <v>64</v>
      </c>
      <c r="D74" s="21">
        <v>1540199.4399023107</v>
      </c>
      <c r="E74" s="22">
        <v>0</v>
      </c>
      <c r="F74" s="23">
        <f>SUM(D74:E74)</f>
        <v>1540199.4399023107</v>
      </c>
    </row>
    <row r="75" spans="1:6" x14ac:dyDescent="0.3">
      <c r="A75" s="28"/>
      <c r="B75" s="29"/>
      <c r="C75" s="30"/>
      <c r="D75" s="1"/>
      <c r="E75" s="1"/>
      <c r="F75" s="1"/>
    </row>
    <row r="76" spans="1:6" ht="20.399999999999999" x14ac:dyDescent="0.3">
      <c r="A76" s="10" t="s">
        <v>102</v>
      </c>
      <c r="B76" s="31"/>
      <c r="C76" s="32"/>
      <c r="D76" s="13">
        <f>D77</f>
        <v>6250409.7067338256</v>
      </c>
      <c r="E76" s="13">
        <f>E77</f>
        <v>2286735.2585611558</v>
      </c>
      <c r="F76" s="13">
        <f>F77</f>
        <v>8537144.9652949814</v>
      </c>
    </row>
    <row r="77" spans="1:6" ht="20.399999999999999" x14ac:dyDescent="0.3">
      <c r="A77" s="14" t="s">
        <v>101</v>
      </c>
      <c r="B77" s="25"/>
      <c r="C77" s="26"/>
      <c r="D77" s="17">
        <f>SUM(D78:D79)</f>
        <v>6250409.7067338256</v>
      </c>
      <c r="E77" s="17">
        <f>SUM(E78:E79)</f>
        <v>2286735.2585611558</v>
      </c>
      <c r="F77" s="17">
        <f>SUM(F78:F79)</f>
        <v>8537144.9652949814</v>
      </c>
    </row>
    <row r="78" spans="1:6" ht="34.799999999999997" x14ac:dyDescent="0.3">
      <c r="A78" s="18">
        <v>56</v>
      </c>
      <c r="B78" s="19" t="s">
        <v>56</v>
      </c>
      <c r="C78" s="20" t="s">
        <v>87</v>
      </c>
      <c r="D78" s="21">
        <v>4573470.5171223115</v>
      </c>
      <c r="E78" s="22">
        <v>2286735.2585611558</v>
      </c>
      <c r="F78" s="23">
        <f>SUM(D78:E78)</f>
        <v>6860205.7756834673</v>
      </c>
    </row>
    <row r="79" spans="1:6" ht="52.2" x14ac:dyDescent="0.3">
      <c r="A79" s="18">
        <v>57</v>
      </c>
      <c r="B79" s="19" t="s">
        <v>57</v>
      </c>
      <c r="C79" s="20" t="s">
        <v>88</v>
      </c>
      <c r="D79" s="21">
        <v>1676939.1896115141</v>
      </c>
      <c r="E79" s="22">
        <v>0</v>
      </c>
      <c r="F79" s="23">
        <f>SUM(D79:E79)</f>
        <v>1676939.1896115141</v>
      </c>
    </row>
    <row r="80" spans="1:6" x14ac:dyDescent="0.3">
      <c r="A80" s="33"/>
      <c r="B80" s="34"/>
      <c r="C80" s="35"/>
      <c r="D80" s="36"/>
      <c r="E80" s="36"/>
      <c r="F80" s="36"/>
    </row>
    <row r="81" spans="1:6" ht="20.399999999999999" x14ac:dyDescent="0.3">
      <c r="A81" s="37" t="s">
        <v>89</v>
      </c>
      <c r="B81" s="37"/>
      <c r="C81" s="37"/>
      <c r="D81" s="38">
        <f>D4+D42+D62+D76</f>
        <v>242682499.99702293</v>
      </c>
      <c r="E81" s="38">
        <f>E4+E42+E62+E76</f>
        <v>242682500.00000003</v>
      </c>
      <c r="F81" s="38">
        <f>F4+F42+F62+F76</f>
        <v>485364999.99702299</v>
      </c>
    </row>
    <row r="82" spans="1:6" x14ac:dyDescent="0.3">
      <c r="A82" s="33"/>
      <c r="B82" s="34"/>
      <c r="C82" s="35"/>
      <c r="D82" s="39"/>
      <c r="E82" s="39"/>
      <c r="F82" s="39"/>
    </row>
  </sheetData>
  <mergeCells count="1">
    <mergeCell ref="A81:C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8550-930D-4B49-8E6A-CE573A6DFDC6}">
  <dimension ref="A1:E61"/>
  <sheetViews>
    <sheetView zoomScale="70" zoomScaleNormal="70" workbookViewId="0"/>
  </sheetViews>
  <sheetFormatPr baseColWidth="10" defaultColWidth="18.5546875" defaultRowHeight="17.399999999999999" x14ac:dyDescent="0.3"/>
  <cols>
    <col min="1" max="1" width="14.88671875" style="24" customWidth="1"/>
    <col min="2" max="2" width="72.5546875" style="40" customWidth="1"/>
    <col min="3" max="5" width="33.33203125" style="42" customWidth="1"/>
    <col min="6" max="16384" width="18.5546875" style="24"/>
  </cols>
  <sheetData>
    <row r="1" spans="1:5" s="2" customFormat="1" x14ac:dyDescent="0.3">
      <c r="C1" s="4"/>
      <c r="D1" s="4"/>
      <c r="E1" s="4"/>
    </row>
    <row r="2" spans="1:5" s="2" customFormat="1" x14ac:dyDescent="0.3">
      <c r="C2" s="4"/>
      <c r="D2" s="4"/>
      <c r="E2" s="4"/>
    </row>
    <row r="3" spans="1:5" s="4" customFormat="1" ht="69.599999999999994" customHeight="1" x14ac:dyDescent="0.3">
      <c r="A3" s="5" t="s">
        <v>0</v>
      </c>
      <c r="B3" s="5" t="s">
        <v>58</v>
      </c>
      <c r="C3" s="7" t="s">
        <v>59</v>
      </c>
      <c r="D3" s="8" t="s">
        <v>60</v>
      </c>
      <c r="E3" s="9" t="s">
        <v>61</v>
      </c>
    </row>
    <row r="4" spans="1:5" ht="69.599999999999994" customHeight="1" x14ac:dyDescent="0.3">
      <c r="A4" s="18">
        <v>1</v>
      </c>
      <c r="B4" s="19" t="s">
        <v>6</v>
      </c>
      <c r="C4" s="21">
        <v>3277653.8706043232</v>
      </c>
      <c r="D4" s="22">
        <v>2286735.2585611558</v>
      </c>
      <c r="E4" s="23">
        <f>SUM(C4:D4)</f>
        <v>5564389.129165479</v>
      </c>
    </row>
    <row r="5" spans="1:5" ht="67.8" customHeight="1" x14ac:dyDescent="0.3">
      <c r="A5" s="18">
        <v>2</v>
      </c>
      <c r="B5" s="19" t="s">
        <v>7</v>
      </c>
      <c r="C5" s="21">
        <v>3896102.9457723601</v>
      </c>
      <c r="D5" s="22">
        <v>0</v>
      </c>
      <c r="E5" s="23">
        <f>SUM(C5:D5)</f>
        <v>3896102.9457723601</v>
      </c>
    </row>
    <row r="6" spans="1:5" ht="67.8" customHeight="1" x14ac:dyDescent="0.3">
      <c r="A6" s="18">
        <v>3</v>
      </c>
      <c r="B6" s="19" t="s">
        <v>8</v>
      </c>
      <c r="C6" s="21">
        <v>2586126.8345333613</v>
      </c>
      <c r="D6" s="22">
        <v>0</v>
      </c>
      <c r="E6" s="23">
        <f>SUM(C6:D6)</f>
        <v>2586126.8345333613</v>
      </c>
    </row>
    <row r="7" spans="1:5" ht="67.8" customHeight="1" x14ac:dyDescent="0.3">
      <c r="A7" s="18">
        <v>4</v>
      </c>
      <c r="B7" s="19" t="s">
        <v>9</v>
      </c>
      <c r="C7" s="21">
        <v>4961143.7944865283</v>
      </c>
      <c r="D7" s="22">
        <v>1356415.1308698589</v>
      </c>
      <c r="E7" s="23">
        <f>SUM(C7:D7)</f>
        <v>6317558.9253563872</v>
      </c>
    </row>
    <row r="8" spans="1:5" ht="67.8" customHeight="1" x14ac:dyDescent="0.3">
      <c r="A8" s="18">
        <v>5</v>
      </c>
      <c r="B8" s="19" t="s">
        <v>10</v>
      </c>
      <c r="C8" s="21">
        <v>4531985.1453677602</v>
      </c>
      <c r="D8" s="22">
        <v>1033957.7502793628</v>
      </c>
      <c r="E8" s="23">
        <f t="shared" ref="E8:E22" si="0">SUM(C8:D8)</f>
        <v>5565942.8956471235</v>
      </c>
    </row>
    <row r="9" spans="1:5" ht="67.8" customHeight="1" x14ac:dyDescent="0.3">
      <c r="A9" s="18">
        <v>6</v>
      </c>
      <c r="B9" s="19" t="s">
        <v>11</v>
      </c>
      <c r="C9" s="21">
        <v>0</v>
      </c>
      <c r="D9" s="22">
        <v>22867352.585611556</v>
      </c>
      <c r="E9" s="23">
        <f t="shared" si="0"/>
        <v>22867352.585611556</v>
      </c>
    </row>
    <row r="10" spans="1:5" ht="67.8" customHeight="1" x14ac:dyDescent="0.3">
      <c r="A10" s="18">
        <v>7</v>
      </c>
      <c r="B10" s="19" t="s">
        <v>12</v>
      </c>
      <c r="C10" s="21">
        <v>609796.06894964154</v>
      </c>
      <c r="D10" s="22">
        <v>22867352.5856116</v>
      </c>
      <c r="E10" s="23">
        <f t="shared" si="0"/>
        <v>23477148.65456124</v>
      </c>
    </row>
    <row r="11" spans="1:5" ht="67.8" customHeight="1" x14ac:dyDescent="0.3">
      <c r="A11" s="18">
        <v>8</v>
      </c>
      <c r="B11" s="19" t="s">
        <v>13</v>
      </c>
      <c r="C11" s="21">
        <v>803229.69493427163</v>
      </c>
      <c r="D11" s="22">
        <v>0</v>
      </c>
      <c r="E11" s="23">
        <f t="shared" si="0"/>
        <v>803229.69493427163</v>
      </c>
    </row>
    <row r="12" spans="1:5" ht="67.8" customHeight="1" x14ac:dyDescent="0.3">
      <c r="A12" s="18">
        <v>9</v>
      </c>
      <c r="B12" s="19" t="s">
        <v>14</v>
      </c>
      <c r="C12" s="21">
        <v>638457.39431090758</v>
      </c>
      <c r="D12" s="22">
        <v>0</v>
      </c>
      <c r="E12" s="23">
        <f t="shared" si="0"/>
        <v>638457.39431090758</v>
      </c>
    </row>
    <row r="13" spans="1:5" ht="67.8" customHeight="1" x14ac:dyDescent="0.3">
      <c r="A13" s="18">
        <v>10</v>
      </c>
      <c r="B13" s="19" t="s">
        <v>1</v>
      </c>
      <c r="C13" s="21">
        <v>6818677.7853914164</v>
      </c>
      <c r="D13" s="22">
        <v>9377974.9677616097</v>
      </c>
      <c r="E13" s="23">
        <f t="shared" si="0"/>
        <v>16196652.753153026</v>
      </c>
    </row>
    <row r="14" spans="1:5" ht="67.8" customHeight="1" x14ac:dyDescent="0.3">
      <c r="A14" s="18">
        <v>11</v>
      </c>
      <c r="B14" s="19" t="s">
        <v>15</v>
      </c>
      <c r="C14" s="21">
        <v>11865290.605939109</v>
      </c>
      <c r="D14" s="22">
        <v>3710425.9334072205</v>
      </c>
      <c r="E14" s="23">
        <f t="shared" si="0"/>
        <v>15575716.53934633</v>
      </c>
    </row>
    <row r="15" spans="1:5" ht="67.8" customHeight="1" x14ac:dyDescent="0.3">
      <c r="A15" s="18">
        <v>12</v>
      </c>
      <c r="B15" s="19" t="s">
        <v>16</v>
      </c>
      <c r="C15" s="21">
        <v>1657883.0624568379</v>
      </c>
      <c r="D15" s="22">
        <v>5338574.0833621714</v>
      </c>
      <c r="E15" s="23">
        <f t="shared" si="0"/>
        <v>6996457.1458190093</v>
      </c>
    </row>
    <row r="16" spans="1:5" ht="67.8" customHeight="1" x14ac:dyDescent="0.3">
      <c r="A16" s="18">
        <v>13</v>
      </c>
      <c r="B16" s="19" t="s">
        <v>17</v>
      </c>
      <c r="C16" s="21">
        <v>4620751.0553283216</v>
      </c>
      <c r="D16" s="22">
        <v>654376.7350603774</v>
      </c>
      <c r="E16" s="23">
        <f t="shared" si="0"/>
        <v>5275127.7903886987</v>
      </c>
    </row>
    <row r="17" spans="1:5" ht="67.8" customHeight="1" x14ac:dyDescent="0.3">
      <c r="A17" s="18">
        <v>14</v>
      </c>
      <c r="B17" s="19" t="s">
        <v>18</v>
      </c>
      <c r="C17" s="21">
        <v>5940987.2870228998</v>
      </c>
      <c r="D17" s="22">
        <v>3275247.39</v>
      </c>
      <c r="E17" s="23">
        <f t="shared" si="0"/>
        <v>9216234.6770229004</v>
      </c>
    </row>
    <row r="18" spans="1:5" ht="67.8" customHeight="1" x14ac:dyDescent="0.3">
      <c r="A18" s="18">
        <v>15</v>
      </c>
      <c r="B18" s="19" t="s">
        <v>19</v>
      </c>
      <c r="C18" s="21">
        <v>5259491.0946906582</v>
      </c>
      <c r="D18" s="22">
        <v>1314872.7736726645</v>
      </c>
      <c r="E18" s="23">
        <f t="shared" si="0"/>
        <v>6574363.8683633227</v>
      </c>
    </row>
    <row r="19" spans="1:5" ht="67.8" customHeight="1" x14ac:dyDescent="0.3">
      <c r="A19" s="18">
        <v>16</v>
      </c>
      <c r="B19" s="19" t="s">
        <v>20</v>
      </c>
      <c r="C19" s="21">
        <v>304693.71467946831</v>
      </c>
      <c r="D19" s="22">
        <v>457347.05171223113</v>
      </c>
      <c r="E19" s="23">
        <f t="shared" si="0"/>
        <v>762040.76639169944</v>
      </c>
    </row>
    <row r="20" spans="1:5" ht="67.8" customHeight="1" x14ac:dyDescent="0.3">
      <c r="A20" s="18">
        <v>17</v>
      </c>
      <c r="B20" s="19" t="s">
        <v>21</v>
      </c>
      <c r="C20" s="21">
        <v>1372041.1551366935</v>
      </c>
      <c r="D20" s="22">
        <v>304898.03447482077</v>
      </c>
      <c r="E20" s="23">
        <f t="shared" si="0"/>
        <v>1676939.1896115143</v>
      </c>
    </row>
    <row r="21" spans="1:5" ht="67.8" customHeight="1" x14ac:dyDescent="0.3">
      <c r="A21" s="18">
        <v>18</v>
      </c>
      <c r="B21" s="19" t="s">
        <v>22</v>
      </c>
      <c r="C21" s="21">
        <v>5794838.4924621582</v>
      </c>
      <c r="D21" s="22">
        <v>388289.39092044142</v>
      </c>
      <c r="E21" s="23">
        <f t="shared" si="0"/>
        <v>6183127.8833825998</v>
      </c>
    </row>
    <row r="22" spans="1:5" ht="67.8" customHeight="1" x14ac:dyDescent="0.3">
      <c r="A22" s="18">
        <v>19</v>
      </c>
      <c r="B22" s="19" t="s">
        <v>23</v>
      </c>
      <c r="C22" s="21">
        <v>288543.74295876099</v>
      </c>
      <c r="D22" s="22">
        <v>0</v>
      </c>
      <c r="E22" s="23">
        <f t="shared" si="0"/>
        <v>288543.74295876099</v>
      </c>
    </row>
    <row r="23" spans="1:5" ht="67.8" customHeight="1" x14ac:dyDescent="0.3">
      <c r="A23" s="18">
        <v>20</v>
      </c>
      <c r="B23" s="19" t="s">
        <v>2</v>
      </c>
      <c r="C23" s="21">
        <v>0</v>
      </c>
      <c r="D23" s="22">
        <v>11512330.68935921</v>
      </c>
      <c r="E23" s="23">
        <f>SUM(C23:D23)</f>
        <v>11512330.68935921</v>
      </c>
    </row>
    <row r="24" spans="1:5" ht="67.8" customHeight="1" x14ac:dyDescent="0.3">
      <c r="A24" s="18">
        <v>21</v>
      </c>
      <c r="B24" s="19" t="s">
        <v>24</v>
      </c>
      <c r="C24" s="21">
        <v>5776386.6550216004</v>
      </c>
      <c r="D24" s="22">
        <v>1536589.6528766383</v>
      </c>
      <c r="E24" s="23">
        <f t="shared" ref="E24:E34" si="1">SUM(C24:D24)</f>
        <v>7312976.3078982383</v>
      </c>
    </row>
    <row r="25" spans="1:5" ht="67.8" customHeight="1" x14ac:dyDescent="0.3">
      <c r="A25" s="18">
        <v>22</v>
      </c>
      <c r="B25" s="19" t="s">
        <v>25</v>
      </c>
      <c r="C25" s="21">
        <v>7622450.8618705189</v>
      </c>
      <c r="D25" s="22">
        <v>7622450.8618705189</v>
      </c>
      <c r="E25" s="23">
        <f t="shared" si="1"/>
        <v>15244901.723741038</v>
      </c>
    </row>
    <row r="26" spans="1:5" ht="67.8" customHeight="1" x14ac:dyDescent="0.3">
      <c r="A26" s="18">
        <v>23</v>
      </c>
      <c r="B26" s="19" t="s">
        <v>3</v>
      </c>
      <c r="C26" s="21">
        <v>30408115.344287805</v>
      </c>
      <c r="D26" s="22">
        <v>20755069.1327435</v>
      </c>
      <c r="E26" s="23">
        <f t="shared" si="1"/>
        <v>51163184.477031305</v>
      </c>
    </row>
    <row r="27" spans="1:5" ht="67.8" customHeight="1" x14ac:dyDescent="0.3">
      <c r="A27" s="18">
        <v>24</v>
      </c>
      <c r="B27" s="19" t="s">
        <v>26</v>
      </c>
      <c r="C27" s="21">
        <v>0</v>
      </c>
      <c r="D27" s="22">
        <v>6585797.5446561286</v>
      </c>
      <c r="E27" s="23">
        <f t="shared" si="1"/>
        <v>6585797.5446561286</v>
      </c>
    </row>
    <row r="28" spans="1:5" ht="67.8" customHeight="1" x14ac:dyDescent="0.3">
      <c r="A28" s="18">
        <v>25</v>
      </c>
      <c r="B28" s="19" t="s">
        <v>27</v>
      </c>
      <c r="C28" s="21">
        <v>9151571.4233511109</v>
      </c>
      <c r="D28" s="22">
        <v>7328701.5999999996</v>
      </c>
      <c r="E28" s="23">
        <f t="shared" si="1"/>
        <v>16480273.023351111</v>
      </c>
    </row>
    <row r="29" spans="1:5" ht="67.8" customHeight="1" x14ac:dyDescent="0.3">
      <c r="A29" s="18">
        <v>26</v>
      </c>
      <c r="B29" s="19" t="s">
        <v>28</v>
      </c>
      <c r="C29" s="21">
        <v>10467378.662015956</v>
      </c>
      <c r="D29" s="22">
        <v>10943465.806447679</v>
      </c>
      <c r="E29" s="23">
        <f t="shared" si="1"/>
        <v>21410844.468463637</v>
      </c>
    </row>
    <row r="30" spans="1:5" ht="67.8" customHeight="1" x14ac:dyDescent="0.3">
      <c r="A30" s="18">
        <v>27</v>
      </c>
      <c r="B30" s="19" t="s">
        <v>29</v>
      </c>
      <c r="C30" s="21">
        <v>785766.80859568564</v>
      </c>
      <c r="D30" s="22">
        <v>365223.27154676302</v>
      </c>
      <c r="E30" s="23">
        <f t="shared" si="1"/>
        <v>1150990.0801424487</v>
      </c>
    </row>
    <row r="31" spans="1:5" ht="67.8" customHeight="1" x14ac:dyDescent="0.3">
      <c r="A31" s="18">
        <v>28</v>
      </c>
      <c r="B31" s="19" t="s">
        <v>30</v>
      </c>
      <c r="C31" s="21">
        <v>9351260.0434494987</v>
      </c>
      <c r="D31" s="22">
        <v>6610102</v>
      </c>
      <c r="E31" s="23">
        <f t="shared" si="1"/>
        <v>15961362.043449499</v>
      </c>
    </row>
    <row r="32" spans="1:5" ht="67.8" customHeight="1" x14ac:dyDescent="0.3">
      <c r="A32" s="18">
        <v>29</v>
      </c>
      <c r="B32" s="19" t="s">
        <v>31</v>
      </c>
      <c r="C32" s="21">
        <v>6408962.9365949295</v>
      </c>
      <c r="D32" s="22">
        <v>36988.095256243934</v>
      </c>
      <c r="E32" s="23">
        <f t="shared" si="1"/>
        <v>6445951.0318511734</v>
      </c>
    </row>
    <row r="33" spans="1:5" ht="67.8" customHeight="1" x14ac:dyDescent="0.3">
      <c r="A33" s="18">
        <v>30</v>
      </c>
      <c r="B33" s="19" t="s">
        <v>32</v>
      </c>
      <c r="C33" s="21">
        <v>24991168.43948362</v>
      </c>
      <c r="D33" s="22">
        <v>26077265.01880708</v>
      </c>
      <c r="E33" s="23">
        <f t="shared" si="1"/>
        <v>51068433.458290696</v>
      </c>
    </row>
    <row r="34" spans="1:5" s="2" customFormat="1" ht="67.8" customHeight="1" x14ac:dyDescent="0.3">
      <c r="A34" s="27">
        <v>31</v>
      </c>
      <c r="B34" s="19" t="s">
        <v>33</v>
      </c>
      <c r="C34" s="21">
        <v>3025730.6096283756</v>
      </c>
      <c r="D34" s="22">
        <v>2689814.6319042253</v>
      </c>
      <c r="E34" s="23">
        <f t="shared" si="1"/>
        <v>5715545.2415326014</v>
      </c>
    </row>
    <row r="35" spans="1:5" ht="67.8" customHeight="1" x14ac:dyDescent="0.3">
      <c r="A35" s="18">
        <v>32</v>
      </c>
      <c r="B35" s="19" t="s">
        <v>34</v>
      </c>
      <c r="C35" s="21">
        <v>666127.29188041296</v>
      </c>
      <c r="D35" s="22">
        <v>3244706.0188396494</v>
      </c>
      <c r="E35" s="23">
        <f>SUM(C35:D35)</f>
        <v>3910833.3107200623</v>
      </c>
    </row>
    <row r="36" spans="1:5" ht="67.8" customHeight="1" x14ac:dyDescent="0.3">
      <c r="A36" s="18">
        <v>33</v>
      </c>
      <c r="B36" s="19" t="s">
        <v>35</v>
      </c>
      <c r="C36" s="21">
        <v>8108950.0732486993</v>
      </c>
      <c r="D36" s="22">
        <v>5291134.7326151002</v>
      </c>
      <c r="E36" s="23">
        <f>SUM(C36:D36)</f>
        <v>13400084.8058638</v>
      </c>
    </row>
    <row r="37" spans="1:5" ht="67.8" customHeight="1" x14ac:dyDescent="0.3">
      <c r="A37" s="18">
        <v>34</v>
      </c>
      <c r="B37" s="19" t="s">
        <v>4</v>
      </c>
      <c r="C37" s="21">
        <v>2182603.6127368105</v>
      </c>
      <c r="D37" s="22">
        <v>2644374.0412862427</v>
      </c>
      <c r="E37" s="23">
        <f>SUM(C37:D37)</f>
        <v>4826977.6540230531</v>
      </c>
    </row>
    <row r="38" spans="1:5" ht="67.8" customHeight="1" x14ac:dyDescent="0.3">
      <c r="A38" s="18">
        <v>35</v>
      </c>
      <c r="B38" s="19" t="s">
        <v>36</v>
      </c>
      <c r="C38" s="21">
        <v>2553709.3849139502</v>
      </c>
      <c r="D38" s="22">
        <v>0</v>
      </c>
      <c r="E38" s="23">
        <f>SUM(C38:D38)</f>
        <v>2553709.3849139502</v>
      </c>
    </row>
    <row r="39" spans="1:5" ht="67.8" customHeight="1" x14ac:dyDescent="0.3">
      <c r="A39" s="18">
        <v>36</v>
      </c>
      <c r="B39" s="19" t="s">
        <v>37</v>
      </c>
      <c r="C39" s="21">
        <v>3070959.1284184786</v>
      </c>
      <c r="D39" s="22">
        <v>1524490.1723741039</v>
      </c>
      <c r="E39" s="23">
        <f>SUM(C39:D39)</f>
        <v>4595449.3007925823</v>
      </c>
    </row>
    <row r="40" spans="1:5" ht="67.8" customHeight="1" x14ac:dyDescent="0.3">
      <c r="A40" s="18">
        <v>37</v>
      </c>
      <c r="B40" s="19" t="s">
        <v>38</v>
      </c>
      <c r="C40" s="21">
        <v>0</v>
      </c>
      <c r="D40" s="22">
        <v>609796.06894964154</v>
      </c>
      <c r="E40" s="23">
        <f t="shared" ref="E40:E47" si="2">SUM(C40:D40)</f>
        <v>609796.06894964154</v>
      </c>
    </row>
    <row r="41" spans="1:5" ht="67.8" customHeight="1" x14ac:dyDescent="0.3">
      <c r="A41" s="18">
        <v>38</v>
      </c>
      <c r="B41" s="19" t="s">
        <v>39</v>
      </c>
      <c r="C41" s="21">
        <v>0</v>
      </c>
      <c r="D41" s="22">
        <v>1524490.1723741039</v>
      </c>
      <c r="E41" s="23">
        <f t="shared" si="2"/>
        <v>1524490.1723741039</v>
      </c>
    </row>
    <row r="42" spans="1:5" ht="67.8" customHeight="1" x14ac:dyDescent="0.3">
      <c r="A42" s="18">
        <v>39</v>
      </c>
      <c r="B42" s="19" t="s">
        <v>40</v>
      </c>
      <c r="C42" s="21">
        <v>0</v>
      </c>
      <c r="D42" s="22">
        <v>2777396.994010278</v>
      </c>
      <c r="E42" s="23">
        <f t="shared" si="2"/>
        <v>2777396.994010278</v>
      </c>
    </row>
    <row r="43" spans="1:5" ht="67.8" customHeight="1" x14ac:dyDescent="0.3">
      <c r="A43" s="18">
        <v>40</v>
      </c>
      <c r="B43" s="19" t="s">
        <v>41</v>
      </c>
      <c r="C43" s="21">
        <v>5010137.2404273506</v>
      </c>
      <c r="D43" s="22">
        <v>1415588.8361295001</v>
      </c>
      <c r="E43" s="23">
        <f t="shared" si="2"/>
        <v>6425726.0765568502</v>
      </c>
    </row>
    <row r="44" spans="1:5" ht="67.8" customHeight="1" x14ac:dyDescent="0.3">
      <c r="A44" s="18">
        <v>41</v>
      </c>
      <c r="B44" s="19" t="s">
        <v>42</v>
      </c>
      <c r="C44" s="21">
        <v>0</v>
      </c>
      <c r="D44" s="22">
        <v>533571.56033093634</v>
      </c>
      <c r="E44" s="23">
        <f t="shared" si="2"/>
        <v>533571.56033093634</v>
      </c>
    </row>
    <row r="45" spans="1:5" ht="67.8" customHeight="1" x14ac:dyDescent="0.3">
      <c r="A45" s="18">
        <v>42</v>
      </c>
      <c r="B45" s="19" t="s">
        <v>43</v>
      </c>
      <c r="C45" s="21">
        <v>0</v>
      </c>
      <c r="D45" s="22">
        <v>1524490.1723741039</v>
      </c>
      <c r="E45" s="23">
        <f t="shared" si="2"/>
        <v>1524490.1723741039</v>
      </c>
    </row>
    <row r="46" spans="1:5" ht="67.8" customHeight="1" x14ac:dyDescent="0.3">
      <c r="A46" s="18">
        <v>43</v>
      </c>
      <c r="B46" s="19" t="s">
        <v>44</v>
      </c>
      <c r="C46" s="21">
        <v>0</v>
      </c>
      <c r="D46" s="22">
        <v>1341551.3516892113</v>
      </c>
      <c r="E46" s="23">
        <f t="shared" si="2"/>
        <v>1341551.3516892113</v>
      </c>
    </row>
    <row r="47" spans="1:5" ht="67.8" customHeight="1" x14ac:dyDescent="0.3">
      <c r="A47" s="18">
        <v>44</v>
      </c>
      <c r="B47" s="19" t="s">
        <v>45</v>
      </c>
      <c r="C47" s="21">
        <v>1271424.8037600026</v>
      </c>
      <c r="D47" s="22">
        <v>2134286.2413237453</v>
      </c>
      <c r="E47" s="23">
        <f t="shared" si="2"/>
        <v>3405711.0450837482</v>
      </c>
    </row>
    <row r="48" spans="1:5" ht="67.8" customHeight="1" x14ac:dyDescent="0.3">
      <c r="A48" s="18">
        <v>45</v>
      </c>
      <c r="B48" s="19" t="s">
        <v>46</v>
      </c>
      <c r="C48" s="21">
        <v>0</v>
      </c>
      <c r="D48" s="22">
        <v>3602518.1528667305</v>
      </c>
      <c r="E48" s="23">
        <f>SUM(C48:D48)</f>
        <v>3602518.1528667305</v>
      </c>
    </row>
    <row r="49" spans="1:5" ht="67.8" customHeight="1" x14ac:dyDescent="0.3">
      <c r="A49" s="18">
        <v>46</v>
      </c>
      <c r="B49" s="19" t="s">
        <v>47</v>
      </c>
      <c r="C49" s="21">
        <v>1811749.8555545562</v>
      </c>
      <c r="D49" s="22">
        <v>953248.45988380339</v>
      </c>
      <c r="E49" s="23">
        <f>SUM(C49:D49)</f>
        <v>2764998.3154383595</v>
      </c>
    </row>
    <row r="50" spans="1:5" ht="67.8" customHeight="1" x14ac:dyDescent="0.3">
      <c r="A50" s="18">
        <v>47</v>
      </c>
      <c r="B50" s="19" t="s">
        <v>5</v>
      </c>
      <c r="C50" s="21">
        <v>20970086.872464225</v>
      </c>
      <c r="D50" s="22">
        <v>22001004.84</v>
      </c>
      <c r="E50" s="23">
        <f t="shared" ref="E50:E55" si="3">SUM(C50:D50)</f>
        <v>42971091.712464228</v>
      </c>
    </row>
    <row r="51" spans="1:5" ht="67.8" customHeight="1" x14ac:dyDescent="0.3">
      <c r="A51" s="18">
        <v>48</v>
      </c>
      <c r="B51" s="19" t="s">
        <v>48</v>
      </c>
      <c r="C51" s="21">
        <v>7610.2549404915262</v>
      </c>
      <c r="D51" s="22">
        <v>1539735.0740978448</v>
      </c>
      <c r="E51" s="23">
        <f t="shared" si="3"/>
        <v>1547345.3290383364</v>
      </c>
    </row>
    <row r="52" spans="1:5" ht="67.8" customHeight="1" x14ac:dyDescent="0.3">
      <c r="A52" s="18">
        <v>49</v>
      </c>
      <c r="B52" s="19" t="s">
        <v>49</v>
      </c>
      <c r="C52" s="21">
        <v>76874.703677222744</v>
      </c>
      <c r="D52" s="22">
        <v>1699501.6441626509</v>
      </c>
      <c r="E52" s="23">
        <f t="shared" si="3"/>
        <v>1776376.3478398737</v>
      </c>
    </row>
    <row r="53" spans="1:5" ht="67.8" customHeight="1" x14ac:dyDescent="0.3">
      <c r="A53" s="18">
        <v>50</v>
      </c>
      <c r="B53" s="19" t="s">
        <v>50</v>
      </c>
      <c r="C53" s="21">
        <v>5305159.1400046041</v>
      </c>
      <c r="D53" s="22">
        <v>0</v>
      </c>
      <c r="E53" s="23">
        <f t="shared" si="3"/>
        <v>5305159.1400046041</v>
      </c>
    </row>
    <row r="54" spans="1:5" ht="67.8" customHeight="1" x14ac:dyDescent="0.3">
      <c r="A54" s="18">
        <v>51</v>
      </c>
      <c r="B54" s="19" t="s">
        <v>51</v>
      </c>
      <c r="C54" s="21">
        <v>6308340.3332840409</v>
      </c>
      <c r="D54" s="22">
        <v>5343642.9522057083</v>
      </c>
      <c r="E54" s="23">
        <f t="shared" si="3"/>
        <v>11651983.285489749</v>
      </c>
    </row>
    <row r="55" spans="1:5" ht="67.8" customHeight="1" x14ac:dyDescent="0.3">
      <c r="A55" s="18">
        <v>52</v>
      </c>
      <c r="B55" s="19" t="s">
        <v>52</v>
      </c>
      <c r="C55" s="21">
        <v>0</v>
      </c>
      <c r="D55" s="22">
        <v>1483510.3520505156</v>
      </c>
      <c r="E55" s="23">
        <f t="shared" si="3"/>
        <v>1483510.3520505156</v>
      </c>
    </row>
    <row r="56" spans="1:5" ht="67.8" customHeight="1" x14ac:dyDescent="0.3">
      <c r="A56" s="18">
        <v>53</v>
      </c>
      <c r="B56" s="19" t="s">
        <v>53</v>
      </c>
      <c r="C56" s="21">
        <v>3787663.6348342942</v>
      </c>
      <c r="D56" s="22">
        <v>198950</v>
      </c>
      <c r="E56" s="23">
        <f>SUM(C56:D56)</f>
        <v>3986613.6348342942</v>
      </c>
    </row>
    <row r="57" spans="1:5" ht="67.8" customHeight="1" x14ac:dyDescent="0.3">
      <c r="A57" s="18">
        <v>54</v>
      </c>
      <c r="B57" s="19" t="s">
        <v>54</v>
      </c>
      <c r="C57" s="21">
        <v>544008.990917088</v>
      </c>
      <c r="D57" s="22">
        <v>1710158.9271019299</v>
      </c>
      <c r="E57" s="23">
        <f>SUM(C57:D57)</f>
        <v>2254167.9180190181</v>
      </c>
    </row>
    <row r="58" spans="1:5" ht="67.8" customHeight="1" x14ac:dyDescent="0.3">
      <c r="A58" s="18">
        <v>55</v>
      </c>
      <c r="B58" s="19" t="s">
        <v>55</v>
      </c>
      <c r="C58" s="21">
        <v>1540199.4399023107</v>
      </c>
      <c r="D58" s="22">
        <v>0</v>
      </c>
      <c r="E58" s="23">
        <f>SUM(C58:D58)</f>
        <v>1540199.4399023107</v>
      </c>
    </row>
    <row r="59" spans="1:5" ht="67.8" customHeight="1" x14ac:dyDescent="0.3">
      <c r="A59" s="18">
        <v>56</v>
      </c>
      <c r="B59" s="19" t="s">
        <v>56</v>
      </c>
      <c r="C59" s="21">
        <v>4573470.5171223115</v>
      </c>
      <c r="D59" s="22">
        <v>2286735.2585611558</v>
      </c>
      <c r="E59" s="23">
        <f>SUM(C59:D59)</f>
        <v>6860205.7756834673</v>
      </c>
    </row>
    <row r="60" spans="1:5" ht="67.2" customHeight="1" x14ac:dyDescent="0.3">
      <c r="A60" s="18">
        <v>57</v>
      </c>
      <c r="B60" s="19" t="s">
        <v>57</v>
      </c>
      <c r="C60" s="21">
        <v>1676939.1896115141</v>
      </c>
      <c r="D60" s="22">
        <v>0</v>
      </c>
      <c r="E60" s="23">
        <f>SUM(C60:D60)</f>
        <v>1676939.1896115141</v>
      </c>
    </row>
    <row r="61" spans="1:5" ht="67.2" customHeight="1" x14ac:dyDescent="0.3">
      <c r="A61" s="43" t="s">
        <v>89</v>
      </c>
      <c r="B61" s="43"/>
      <c r="C61" s="38">
        <f>SUM(C4:C60)</f>
        <v>242682499.99702296</v>
      </c>
      <c r="D61" s="38">
        <f t="shared" ref="D61:E61" si="4">SUM(D4:D60)</f>
        <v>242682499.99999997</v>
      </c>
      <c r="E61" s="38">
        <f t="shared" si="4"/>
        <v>485364999.99702293</v>
      </c>
    </row>
  </sheetData>
  <mergeCells count="1">
    <mergeCell ref="A61:B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Portefeuille_Eurobonds ODD</vt:lpstr>
      <vt:lpstr>Répartition_Portefeuille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</dc:creator>
  <cp:lastModifiedBy>Christelle</cp:lastModifiedBy>
  <dcterms:created xsi:type="dcterms:W3CDTF">2022-07-14T14:35:08Z</dcterms:created>
  <dcterms:modified xsi:type="dcterms:W3CDTF">2022-07-14T17:10:40Z</dcterms:modified>
</cp:coreProperties>
</file>